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 activeTab="2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Sheet'!$A$1:$D$50</definedName>
    <definedName name="_xlnm.Print_Area" localSheetId="1">'Income Statement'!$A$1:$D$34</definedName>
    <definedName name="_xlnm.Print_Area" localSheetId="0">Overview!$A$1:$E$39</definedName>
    <definedName name="_xlnm.Print_Area" localSheetId="2">'Statement of Compr. Income'!$A$1:$D$30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I21" i="5" l="1"/>
  <c r="H21" i="5"/>
  <c r="F21" i="5"/>
  <c r="E21" i="5"/>
  <c r="D21" i="5"/>
  <c r="C21" i="5"/>
  <c r="B21" i="5"/>
  <c r="J20" i="5"/>
  <c r="G19" i="5"/>
  <c r="J19" i="5" s="1"/>
  <c r="G18" i="5"/>
  <c r="J18" i="5" s="1"/>
  <c r="G17" i="5"/>
  <c r="J17" i="5" s="1"/>
  <c r="I14" i="5"/>
  <c r="H14" i="5"/>
  <c r="F14" i="5"/>
  <c r="E14" i="5"/>
  <c r="D14" i="5"/>
  <c r="C14" i="5"/>
  <c r="B14" i="5"/>
  <c r="G13" i="5"/>
  <c r="J13" i="5" s="1"/>
  <c r="G12" i="5"/>
  <c r="J12" i="5" s="1"/>
  <c r="G11" i="5"/>
  <c r="J11" i="5" s="1"/>
  <c r="G10" i="5"/>
  <c r="J10" i="5" s="1"/>
  <c r="G9" i="5"/>
  <c r="J9" i="5" s="1"/>
  <c r="G8" i="5"/>
  <c r="G7" i="5"/>
  <c r="J7" i="5" s="1"/>
  <c r="D46" i="4"/>
  <c r="C44" i="4"/>
  <c r="B44" i="4"/>
  <c r="B47" i="4" s="1"/>
  <c r="B48" i="4" s="1"/>
  <c r="D43" i="4"/>
  <c r="D42" i="4"/>
  <c r="D41" i="4"/>
  <c r="D40" i="4"/>
  <c r="D39" i="4"/>
  <c r="D37" i="4"/>
  <c r="D36" i="4"/>
  <c r="D35" i="4"/>
  <c r="D34" i="4"/>
  <c r="D33" i="4"/>
  <c r="D32" i="4"/>
  <c r="D31" i="4"/>
  <c r="D30" i="4"/>
  <c r="D29" i="4"/>
  <c r="D28" i="4"/>
  <c r="D27" i="4"/>
  <c r="D26" i="4"/>
  <c r="C21" i="4"/>
  <c r="B21" i="4"/>
  <c r="D20" i="4"/>
  <c r="D19" i="4"/>
  <c r="D18" i="4"/>
  <c r="D17" i="4"/>
  <c r="D16" i="4"/>
  <c r="D15" i="4"/>
  <c r="D13" i="4"/>
  <c r="D12" i="4"/>
  <c r="D11" i="4"/>
  <c r="D10" i="4"/>
  <c r="D9" i="4"/>
  <c r="D8" i="4"/>
  <c r="D7" i="4"/>
  <c r="D6" i="4"/>
  <c r="D5" i="4"/>
  <c r="C21" i="3"/>
  <c r="D21" i="3" s="1"/>
  <c r="B21" i="3"/>
  <c r="D20" i="3"/>
  <c r="C19" i="3"/>
  <c r="B19" i="3"/>
  <c r="D18" i="3"/>
  <c r="D17" i="3"/>
  <c r="D16" i="3"/>
  <c r="D14" i="3"/>
  <c r="D13" i="3"/>
  <c r="C10" i="3"/>
  <c r="B10" i="3"/>
  <c r="D9" i="3"/>
  <c r="D8" i="3"/>
  <c r="D7" i="3"/>
  <c r="D5" i="3"/>
  <c r="D28" i="2"/>
  <c r="D25" i="2"/>
  <c r="D24" i="2"/>
  <c r="D22" i="2"/>
  <c r="D21" i="2"/>
  <c r="D20" i="2"/>
  <c r="D19" i="2"/>
  <c r="D18" i="2"/>
  <c r="C16" i="2"/>
  <c r="B16" i="2"/>
  <c r="D15" i="2"/>
  <c r="D14" i="2"/>
  <c r="C12" i="2"/>
  <c r="B12" i="2"/>
  <c r="D11" i="2"/>
  <c r="D10" i="2"/>
  <c r="D8" i="2"/>
  <c r="C7" i="2"/>
  <c r="D7" i="2" s="1"/>
  <c r="B7" i="2"/>
  <c r="D6" i="2"/>
  <c r="D5" i="2"/>
  <c r="D37" i="1"/>
  <c r="D36" i="1"/>
  <c r="D34" i="1"/>
  <c r="D33" i="1"/>
  <c r="D32" i="1"/>
  <c r="D31" i="1"/>
  <c r="D28" i="1"/>
  <c r="D27" i="1"/>
  <c r="D26" i="1"/>
  <c r="D25" i="1"/>
  <c r="D16" i="1"/>
  <c r="D14" i="1"/>
  <c r="D13" i="1"/>
  <c r="C12" i="1"/>
  <c r="C15" i="1" s="1"/>
  <c r="B12" i="1"/>
  <c r="B15" i="1" s="1"/>
  <c r="B17" i="1" s="1"/>
  <c r="D11" i="1"/>
  <c r="D10" i="1"/>
  <c r="D9" i="1"/>
  <c r="D8" i="1"/>
  <c r="D7" i="1"/>
  <c r="D6" i="1"/>
  <c r="D5" i="1"/>
  <c r="D4" i="1"/>
  <c r="D10" i="3" l="1"/>
  <c r="D19" i="3"/>
  <c r="B23" i="2"/>
  <c r="B27" i="2" s="1"/>
  <c r="B30" i="2" s="1"/>
  <c r="D44" i="4"/>
  <c r="J21" i="5"/>
  <c r="G14" i="5"/>
  <c r="C23" i="2"/>
  <c r="D23" i="2" s="1"/>
  <c r="D16" i="2"/>
  <c r="J8" i="5"/>
  <c r="J14" i="5" s="1"/>
  <c r="G21" i="5"/>
  <c r="C47" i="4"/>
  <c r="D21" i="4"/>
  <c r="D12" i="2"/>
  <c r="D15" i="1"/>
  <c r="C17" i="1"/>
  <c r="D17" i="1" s="1"/>
  <c r="D12" i="1"/>
  <c r="C27" i="2" l="1"/>
  <c r="C30" i="2" s="1"/>
  <c r="D30" i="2" s="1"/>
  <c r="D47" i="4"/>
  <c r="C48" i="4"/>
  <c r="D48" i="4" s="1"/>
  <c r="D27" i="2" l="1"/>
</calcChain>
</file>

<file path=xl/sharedStrings.xml><?xml version="1.0" encoding="utf-8"?>
<sst xmlns="http://schemas.openxmlformats.org/spreadsheetml/2006/main" count="195" uniqueCount="137">
  <si>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</si>
  <si>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</si>
  <si>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</si>
  <si>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</si>
  <si>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</si>
  <si>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</si>
  <si>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</si>
  <si>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Change</t>
  </si>
  <si>
    <t>Return-on-Equity (RoE)</t>
  </si>
  <si>
    <t>Cost-Income-Ratio (CIR)</t>
  </si>
  <si>
    <t>Consolidated profit</t>
  </si>
  <si>
    <t>Income taxes</t>
  </si>
  <si>
    <t>Earnings before taxes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</si>
  <si>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</si>
  <si>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</si>
  <si>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</si>
  <si>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</si>
  <si>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</si>
  <si>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</si>
  <si>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</si>
  <si>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</si>
  <si>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</si>
  <si>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</si>
  <si>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2015</t>
  </si>
  <si>
    <t>NORD/LB Group at a glance</t>
  </si>
  <si>
    <t>of which: attributable to non-controlling interests</t>
  </si>
  <si>
    <t>of which: attributable to the owners of NORD/LB</t>
  </si>
  <si>
    <t>Expenses for public guarantees related to reorganisation</t>
  </si>
  <si>
    <t>Profit/loss from hedge accounting</t>
  </si>
  <si>
    <t>Trading profit/loss</t>
  </si>
  <si>
    <t>Commission income</t>
  </si>
  <si>
    <t>Interest income</t>
  </si>
  <si>
    <t>(in € million)</t>
  </si>
  <si>
    <t>Other profit / loss</t>
  </si>
  <si>
    <t>Deferred taxes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</si>
  <si>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</si>
  <si>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</si>
  <si>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</si>
  <si>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</si>
  <si>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</si>
  <si>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</si>
  <si>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</si>
  <si>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</si>
  <si>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</si>
  <si>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</si>
  <si>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</si>
  <si>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</si>
  <si>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</si>
  <si>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</si>
  <si>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</si>
  <si>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</si>
  <si>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</si>
  <si>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</si>
  <si>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</si>
  <si>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</si>
  <si>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</si>
  <si>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</si>
  <si>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</si>
  <si>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Securitised liabilities</t>
  </si>
  <si>
    <t>Liabilties to customers</t>
  </si>
  <si>
    <t>Liabilities to banks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</si>
  <si>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</si>
  <si>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</si>
  <si>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</si>
  <si>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</si>
  <si>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</si>
  <si>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</si>
  <si>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</si>
  <si>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</si>
  <si>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</si>
  <si>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</si>
  <si>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</si>
  <si>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</si>
  <si>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</si>
  <si>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Changes in the basis of consolidation</t>
  </si>
  <si>
    <t>Adjusted comprehensive income for the period under preview</t>
  </si>
  <si>
    <t>Equity as at 1 Jan. 2014</t>
  </si>
  <si>
    <t>Comprehensive income for the period under preview</t>
  </si>
  <si>
    <t>Equity as at 1 Jan. 2015</t>
  </si>
  <si>
    <t>equity</t>
  </si>
  <si>
    <t>interests</t>
  </si>
  <si>
    <t>NORD/LB</t>
  </si>
  <si>
    <t>reserve</t>
  </si>
  <si>
    <t>earnings</t>
  </si>
  <si>
    <t>reserves</t>
  </si>
  <si>
    <t>capital</t>
  </si>
  <si>
    <t>Consolidated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</si>
  <si>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</si>
  <si>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</si>
  <si>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</si>
  <si>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</si>
  <si>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</si>
  <si>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</si>
  <si>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</si>
  <si>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</si>
  <si>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</si>
  <si>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</si>
  <si>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</si>
  <si>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</si>
  <si>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1 Jan.-30 Jun.</t>
  </si>
  <si>
    <t>1 Jan. - 30 Jun.</t>
  </si>
  <si>
    <t>30 Jun.</t>
  </si>
  <si>
    <t>-</t>
  </si>
  <si>
    <t>Adjustment item for financial instruments hedged in the fair value hedge portfolio</t>
  </si>
  <si>
    <t>Equity as at 30 Jun. 2015</t>
  </si>
  <si>
    <t>Equity as at 30 Jun. 2014</t>
  </si>
  <si>
    <t>Transactions with the owners</t>
  </si>
  <si>
    <t>Distributions</t>
  </si>
  <si>
    <t>Capital decreases</t>
  </si>
  <si>
    <t>Consolidation effects and other changes in capital</t>
  </si>
  <si>
    <t>Additional</t>
  </si>
  <si>
    <t>31 Dec.</t>
  </si>
  <si>
    <t>Common equity tier 1 capital (in € million)</t>
  </si>
  <si>
    <t>Tier 1 capital (in € million)</t>
  </si>
  <si>
    <t>Tier 2 capital (in € million)</t>
  </si>
  <si>
    <t>Own funds (in € million)</t>
  </si>
  <si>
    <t>Total risk exposure amount (in € million)</t>
  </si>
  <si>
    <t>Common equity tier 1 capital ratio (in %)</t>
  </si>
  <si>
    <t>Total capital ratio (in %)</t>
  </si>
  <si>
    <t>Assets</t>
  </si>
  <si>
    <t>Liabilities</t>
  </si>
  <si>
    <t>(in € Million)</t>
  </si>
  <si>
    <t>Key figures (in %)</t>
  </si>
  <si>
    <t>Balance figures (in € million)</t>
  </si>
  <si>
    <t>NORD/LB Group Income Statement</t>
  </si>
  <si>
    <t>Balance Sheet</t>
  </si>
  <si>
    <t xml:space="preserve"> (in %)</t>
  </si>
  <si>
    <t>Profit/loss from financial instruments at fair value through profit or loss</t>
  </si>
  <si>
    <t>Interest expenses</t>
  </si>
  <si>
    <t>Commission expenses</t>
  </si>
  <si>
    <t>Profit/loss from the fair value option</t>
  </si>
  <si>
    <t>Investments accounted for using the equity method – Share of other operating profit / loss</t>
  </si>
  <si>
    <t>Risk provisioning</t>
  </si>
  <si>
    <t>Balancing items for financial instruments hedged in the fair value hedge portfolio</t>
  </si>
  <si>
    <r>
      <t xml:space="preserve">components </t>
    </r>
    <r>
      <rPr>
        <vertAlign val="superscript"/>
        <sz val="11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</si>
  <si>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Includes bearer bonds classified as equity under IFRS.</t>
    </r>
  </si>
  <si>
    <t xml:space="preserve">Comprehensive income for the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</si>
</sst>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0.0"/>
    <numFmt numFmtId="166" formatCode="#,##0.00_ ;[Red]\-#,##0.00;\-"/>
    <numFmt numFmtId="167" formatCode="_-* #,##0.00\ [$€]_-;\-* #,##0.00\ [$€]_-;_-* &quot;-&quot;??\ [$€]_-;_-@_-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  <numFmt numFmtId="171" formatCode="[&gt;0]General"/>
    <numFmt numFmtId="172" formatCode="#,##0\ ;\(#,##0\)"/>
    <numFmt numFmtId="173" formatCode="#,##0_ ;\-#,##0\ "/>
    <numFmt numFmtId="174" formatCode="_-* #,##0\ _€_-;\-* #,##0\ _€_-;_-* &quot;-&quot;??\ _€_-;_-@_-"/>
  </numFmts>
  <fonts count="1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rgb="FFFF0000"/>
      <name val="Arial"/>
      <family val="2"/>
    </font>
    <font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2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3" fillId="8" borderId="0"/>
    <xf numFmtId="0" fontId="14" fillId="8" borderId="0"/>
    <xf numFmtId="0" fontId="15" fillId="8" borderId="0"/>
    <xf numFmtId="0" fontId="15" fillId="8" borderId="0"/>
    <xf numFmtId="0" fontId="15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166" fontId="10" fillId="9" borderId="8"/>
    <xf numFmtId="166" fontId="10" fillId="9" borderId="8"/>
    <xf numFmtId="166" fontId="10" fillId="9" borderId="8"/>
    <xf numFmtId="166" fontId="10" fillId="9" borderId="8"/>
    <xf numFmtId="166" fontId="10" fillId="9" borderId="8"/>
    <xf numFmtId="0" fontId="12" fillId="9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2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4" fillId="8" borderId="0"/>
    <xf numFmtId="0" fontId="15" fillId="8" borderId="0"/>
    <xf numFmtId="0" fontId="15" fillId="8" borderId="0"/>
    <xf numFmtId="0" fontId="15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9" fillId="25" borderId="0">
      <alignment vertical="center"/>
    </xf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9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0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1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6" borderId="12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7" borderId="13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6" borderId="14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15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8" fillId="27" borderId="6"/>
    <xf numFmtId="0" fontId="19" fillId="25" borderId="0">
      <alignment vertical="center"/>
    </xf>
    <xf numFmtId="0" fontId="19" fillId="28" borderId="13">
      <alignment vertical="center"/>
    </xf>
    <xf numFmtId="0" fontId="19" fillId="28" borderId="0">
      <alignment vertical="center"/>
    </xf>
    <xf numFmtId="0" fontId="19" fillId="28" borderId="0">
      <alignment vertical="center"/>
    </xf>
    <xf numFmtId="0" fontId="19" fillId="28" borderId="6">
      <alignment vertical="center"/>
    </xf>
    <xf numFmtId="0" fontId="19" fillId="29" borderId="16">
      <alignment vertical="center"/>
    </xf>
    <xf numFmtId="0" fontId="19" fillId="28" borderId="0">
      <alignment vertical="center"/>
    </xf>
    <xf numFmtId="0" fontId="19" fillId="29" borderId="0">
      <alignment vertical="center"/>
    </xf>
    <xf numFmtId="0" fontId="19" fillId="29" borderId="17">
      <alignment vertical="center"/>
    </xf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6" fillId="2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6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3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16" borderId="0" applyNumberFormat="0" applyBorder="0" applyAlignment="0" applyProtection="0"/>
    <xf numFmtId="0" fontId="17" fillId="3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17" fillId="35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1" borderId="0" applyNumberFormat="0" applyBorder="0" applyAlignment="0" applyProtection="0"/>
    <xf numFmtId="0" fontId="20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6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21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1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1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1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1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36" borderId="0" applyNumberFormat="0" applyBorder="0" applyAlignment="0" applyProtection="0"/>
    <xf numFmtId="0" fontId="21" fillId="21" borderId="0" applyNumberFormat="0" applyBorder="0" applyAlignment="0" applyProtection="0"/>
    <xf numFmtId="0" fontId="21" fillId="31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49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21" fillId="60" borderId="0" applyNumberFormat="0" applyBorder="0" applyAlignment="0" applyProtection="0"/>
    <xf numFmtId="0" fontId="21" fillId="44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56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1" fillId="54" borderId="0" applyNumberFormat="0" applyBorder="0" applyAlignment="0" applyProtection="0"/>
    <xf numFmtId="0" fontId="21" fillId="56" borderId="0" applyNumberFormat="0" applyBorder="0" applyAlignment="0" applyProtection="0"/>
    <xf numFmtId="0" fontId="21" fillId="61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44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21" fillId="61" borderId="0" applyNumberFormat="0" applyBorder="0" applyAlignment="0" applyProtection="0"/>
    <xf numFmtId="0" fontId="21" fillId="46" borderId="0" applyNumberFormat="0" applyBorder="0" applyAlignment="0" applyProtection="0"/>
    <xf numFmtId="0" fontId="16" fillId="58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1" fillId="46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39" borderId="0" applyNumberFormat="0" applyBorder="0" applyAlignment="0" applyProtection="0">
      <alignment vertical="center"/>
    </xf>
    <xf numFmtId="0" fontId="21" fillId="63" borderId="0" applyNumberFormat="0" applyBorder="0" applyAlignment="0" applyProtection="0"/>
    <xf numFmtId="0" fontId="21" fillId="46" borderId="0" applyNumberFormat="0" applyBorder="0" applyAlignment="0" applyProtection="0"/>
    <xf numFmtId="0" fontId="21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53" borderId="0" applyNumberFormat="0" applyBorder="0" applyAlignment="0" applyProtection="0"/>
    <xf numFmtId="0" fontId="21" fillId="67" borderId="0" applyNumberFormat="0" applyBorder="0" applyAlignment="0" applyProtection="0"/>
    <xf numFmtId="0" fontId="21" fillId="66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2" fillId="68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3" fillId="68" borderId="0" applyNumberFormat="0" applyBorder="0" applyAlignment="0" applyProtection="0">
      <alignment vertical="center"/>
    </xf>
    <xf numFmtId="0" fontId="21" fillId="64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3" fillId="68" borderId="0" applyNumberFormat="0" applyBorder="0" applyAlignment="0" applyProtection="0">
      <alignment vertical="center"/>
    </xf>
    <xf numFmtId="0" fontId="21" fillId="69" borderId="0" applyNumberFormat="0" applyBorder="0" applyAlignment="0" applyProtection="0"/>
    <xf numFmtId="0" fontId="21" fillId="64" borderId="0" applyNumberFormat="0" applyBorder="0" applyAlignment="0" applyProtection="0"/>
    <xf numFmtId="0" fontId="24" fillId="48" borderId="0" applyNumberFormat="0" applyBorder="0" applyAlignment="0" applyProtection="0"/>
    <xf numFmtId="0" fontId="21" fillId="41" borderId="0" applyNumberFormat="0" applyBorder="0" applyAlignment="0" applyProtection="0"/>
    <xf numFmtId="0" fontId="25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5" fillId="48" borderId="0" applyNumberFormat="0" applyBorder="0" applyAlignment="0" applyProtection="0"/>
    <xf numFmtId="0" fontId="6" fillId="4" borderId="0" applyNumberFormat="0" applyBorder="0" applyAlignment="0" applyProtection="0"/>
    <xf numFmtId="0" fontId="24" fillId="48" borderId="0" applyNumberFormat="0" applyBorder="0" applyAlignment="0" applyProtection="0"/>
    <xf numFmtId="0" fontId="21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5" borderId="0" applyNumberFormat="0" applyBorder="0" applyAlignment="0" applyProtection="0"/>
    <xf numFmtId="0" fontId="21" fillId="49" borderId="0" applyNumberFormat="0" applyBorder="0" applyAlignment="0" applyProtection="0"/>
    <xf numFmtId="0" fontId="25" fillId="55" borderId="0" applyNumberFormat="0" applyBorder="0" applyAlignment="0" applyProtection="0"/>
    <xf numFmtId="0" fontId="21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5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4" fillId="55" borderId="0" applyNumberFormat="0" applyBorder="0" applyAlignment="0" applyProtection="0"/>
    <xf numFmtId="0" fontId="21" fillId="55" borderId="0" applyNumberFormat="0" applyBorder="0" applyAlignment="0" applyProtection="0"/>
    <xf numFmtId="0" fontId="25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32" borderId="0" applyNumberFormat="0" applyBorder="0" applyAlignment="0" applyProtection="0"/>
    <xf numFmtId="0" fontId="21" fillId="56" borderId="0" applyNumberFormat="0" applyBorder="0" applyAlignment="0" applyProtection="0"/>
    <xf numFmtId="0" fontId="25" fillId="32" borderId="0" applyNumberFormat="0" applyBorder="0" applyAlignment="0" applyProtection="0"/>
    <xf numFmtId="0" fontId="21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5" fillId="32" borderId="0" applyNumberFormat="0" applyBorder="0" applyAlignment="0" applyProtection="0"/>
    <xf numFmtId="0" fontId="6" fillId="5" borderId="0" applyNumberFormat="0" applyBorder="0" applyAlignment="0" applyProtection="0"/>
    <xf numFmtId="0" fontId="24" fillId="32" borderId="0" applyNumberFormat="0" applyBorder="0" applyAlignment="0" applyProtection="0"/>
    <xf numFmtId="0" fontId="21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21" fillId="61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5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4" fillId="38" borderId="0" applyNumberFormat="0" applyBorder="0" applyAlignment="0" applyProtection="0"/>
    <xf numFmtId="0" fontId="21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1" fillId="46" borderId="0" applyNumberFormat="0" applyBorder="0" applyAlignment="0" applyProtection="0"/>
    <xf numFmtId="0" fontId="25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5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4" fillId="39" borderId="0" applyNumberFormat="0" applyBorder="0" applyAlignment="0" applyProtection="0"/>
    <xf numFmtId="0" fontId="21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68" borderId="0" applyNumberFormat="0" applyBorder="0" applyAlignment="0" applyProtection="0"/>
    <xf numFmtId="0" fontId="21" fillId="64" borderId="0" applyNumberFormat="0" applyBorder="0" applyAlignment="0" applyProtection="0"/>
    <xf numFmtId="0" fontId="25" fillId="68" borderId="0" applyNumberFormat="0" applyBorder="0" applyAlignment="0" applyProtection="0"/>
    <xf numFmtId="0" fontId="21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5" fillId="68" borderId="0" applyNumberFormat="0" applyBorder="0" applyAlignment="0" applyProtection="0"/>
    <xf numFmtId="0" fontId="6" fillId="6" borderId="0" applyNumberFormat="0" applyBorder="0" applyAlignment="0" applyProtection="0"/>
    <xf numFmtId="0" fontId="24" fillId="68" borderId="0" applyNumberFormat="0" applyBorder="0" applyAlignment="0" applyProtection="0"/>
    <xf numFmtId="0" fontId="21" fillId="68" borderId="0" applyNumberFormat="0" applyBorder="0" applyAlignment="0" applyProtection="0"/>
    <xf numFmtId="0" fontId="25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6" fillId="30" borderId="18" applyNumberFormat="0" applyAlignment="0" applyProtection="0"/>
    <xf numFmtId="0" fontId="27" fillId="72" borderId="18" applyNumberFormat="0" applyAlignment="0" applyProtection="0"/>
    <xf numFmtId="0" fontId="28" fillId="30" borderId="18" applyNumberFormat="0" applyAlignment="0" applyProtection="0"/>
    <xf numFmtId="0" fontId="27" fillId="30" borderId="18" applyNumberFormat="0" applyAlignment="0" applyProtection="0"/>
    <xf numFmtId="0" fontId="28" fillId="30" borderId="18" applyNumberFormat="0" applyAlignment="0" applyProtection="0"/>
    <xf numFmtId="0" fontId="28" fillId="30" borderId="18" applyNumberFormat="0" applyAlignment="0" applyProtection="0"/>
    <xf numFmtId="0" fontId="27" fillId="72" borderId="18" applyNumberFormat="0" applyAlignment="0" applyProtection="0"/>
    <xf numFmtId="0" fontId="27" fillId="72" borderId="18" applyNumberFormat="0" applyAlignment="0" applyProtection="0"/>
    <xf numFmtId="0" fontId="28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6" fillId="30" borderId="18" applyNumberFormat="0" applyAlignment="0" applyProtection="0"/>
    <xf numFmtId="0" fontId="27" fillId="30" borderId="18" applyNumberFormat="0" applyAlignment="0" applyProtection="0"/>
    <xf numFmtId="0" fontId="28" fillId="30" borderId="18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29" fillId="65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>
      <alignment vertical="center"/>
    </xf>
    <xf numFmtId="0" fontId="32" fillId="53" borderId="0" applyNumberFormat="0" applyBorder="0" applyAlignment="0" applyProtection="0"/>
    <xf numFmtId="0" fontId="29" fillId="65" borderId="0" applyNumberFormat="0" applyBorder="0" applyAlignment="0" applyProtection="0"/>
    <xf numFmtId="0" fontId="30" fillId="12" borderId="0" applyNumberFormat="0" applyBorder="0" applyAlignment="0" applyProtection="0"/>
    <xf numFmtId="0" fontId="33" fillId="30" borderId="19" applyNumberFormat="0" applyAlignment="0" applyProtection="0"/>
    <xf numFmtId="0" fontId="34" fillId="30" borderId="19" applyNumberFormat="0" applyAlignment="0" applyProtection="0"/>
    <xf numFmtId="0" fontId="35" fillId="72" borderId="20" applyNumberFormat="0" applyAlignment="0" applyProtection="0"/>
    <xf numFmtId="0" fontId="36" fillId="30" borderId="19" applyNumberFormat="0" applyAlignment="0" applyProtection="0"/>
    <xf numFmtId="0" fontId="35" fillId="72" borderId="20" applyNumberFormat="0" applyAlignment="0" applyProtection="0"/>
    <xf numFmtId="0" fontId="35" fillId="72" borderId="20" applyNumberFormat="0" applyAlignment="0" applyProtection="0"/>
    <xf numFmtId="0" fontId="34" fillId="30" borderId="19" applyNumberFormat="0" applyAlignment="0" applyProtection="0"/>
    <xf numFmtId="0" fontId="34" fillId="30" borderId="19" applyNumberFormat="0" applyAlignment="0" applyProtection="0"/>
    <xf numFmtId="0" fontId="33" fillId="30" borderId="19" applyNumberFormat="0" applyAlignment="0" applyProtection="0"/>
    <xf numFmtId="0" fontId="35" fillId="17" borderId="20" applyNumberFormat="0" applyAlignment="0" applyProtection="0"/>
    <xf numFmtId="0" fontId="35" fillId="17" borderId="20" applyNumberFormat="0" applyAlignment="0" applyProtection="0"/>
    <xf numFmtId="0" fontId="35" fillId="17" borderId="20" applyNumberFormat="0" applyAlignment="0" applyProtection="0"/>
    <xf numFmtId="0" fontId="35" fillId="17" borderId="20" applyNumberFormat="0" applyAlignment="0" applyProtection="0"/>
    <xf numFmtId="0" fontId="36" fillId="30" borderId="19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3" fillId="30" borderId="19" applyNumberFormat="0" applyAlignment="0" applyProtection="0"/>
    <xf numFmtId="0" fontId="37" fillId="14" borderId="0" applyNumberFormat="0" applyBorder="0" applyAlignment="0" applyProtection="0"/>
    <xf numFmtId="0" fontId="35" fillId="72" borderId="20" applyNumberFormat="0" applyAlignment="0" applyProtection="0"/>
    <xf numFmtId="0" fontId="38" fillId="30" borderId="19" applyNumberFormat="0" applyAlignment="0" applyProtection="0"/>
    <xf numFmtId="0" fontId="39" fillId="30" borderId="19" applyNumberFormat="0" applyAlignment="0" applyProtection="0">
      <alignment vertical="center"/>
    </xf>
    <xf numFmtId="0" fontId="40" fillId="73" borderId="19" applyNumberFormat="0" applyAlignment="0" applyProtection="0"/>
    <xf numFmtId="0" fontId="35" fillId="72" borderId="20" applyNumberFormat="0" applyAlignment="0" applyProtection="0"/>
    <xf numFmtId="0" fontId="38" fillId="30" borderId="19" applyNumberFormat="0" applyAlignment="0" applyProtection="0"/>
    <xf numFmtId="0" fontId="36" fillId="30" borderId="19" applyNumberFormat="0" applyAlignment="0" applyProtection="0"/>
    <xf numFmtId="0" fontId="41" fillId="74" borderId="21" applyNumberFormat="0" applyAlignment="0" applyProtection="0"/>
    <xf numFmtId="0" fontId="42" fillId="0" borderId="22" applyNumberFormat="0" applyFill="0" applyAlignment="0" applyProtection="0"/>
    <xf numFmtId="0" fontId="41" fillId="61" borderId="21" applyNumberFormat="0" applyAlignment="0" applyProtection="0"/>
    <xf numFmtId="0" fontId="43" fillId="74" borderId="21" applyNumberFormat="0" applyAlignment="0" applyProtection="0"/>
    <xf numFmtId="0" fontId="44" fillId="74" borderId="21" applyNumberFormat="0" applyAlignment="0" applyProtection="0">
      <alignment vertical="center"/>
    </xf>
    <xf numFmtId="0" fontId="41" fillId="54" borderId="21" applyNumberFormat="0" applyAlignment="0" applyProtection="0"/>
    <xf numFmtId="0" fontId="41" fillId="61" borderId="21" applyNumberFormat="0" applyAlignment="0" applyProtection="0"/>
    <xf numFmtId="0" fontId="43" fillId="74" borderId="2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20" borderId="19" applyNumberFormat="0" applyAlignment="0" applyProtection="0"/>
    <xf numFmtId="0" fontId="46" fillId="66" borderId="20" applyNumberFormat="0" applyAlignment="0" applyProtection="0"/>
    <xf numFmtId="0" fontId="47" fillId="20" borderId="19" applyNumberFormat="0" applyAlignment="0" applyProtection="0"/>
    <xf numFmtId="0" fontId="48" fillId="20" borderId="19" applyNumberFormat="0" applyAlignment="0" applyProtection="0"/>
    <xf numFmtId="0" fontId="47" fillId="20" borderId="19" applyNumberFormat="0" applyAlignment="0" applyProtection="0"/>
    <xf numFmtId="0" fontId="47" fillId="20" borderId="19" applyNumberFormat="0" applyAlignment="0" applyProtection="0"/>
    <xf numFmtId="0" fontId="46" fillId="66" borderId="20" applyNumberFormat="0" applyAlignment="0" applyProtection="0"/>
    <xf numFmtId="0" fontId="46" fillId="66" borderId="20" applyNumberFormat="0" applyAlignment="0" applyProtection="0"/>
    <xf numFmtId="0" fontId="47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5" fillId="20" borderId="19" applyNumberFormat="0" applyAlignment="0" applyProtection="0"/>
    <xf numFmtId="0" fontId="48" fillId="20" borderId="19" applyNumberFormat="0" applyAlignment="0" applyProtection="0"/>
    <xf numFmtId="0" fontId="47" fillId="20" borderId="19" applyNumberFormat="0" applyAlignment="0" applyProtection="0"/>
    <xf numFmtId="0" fontId="45" fillId="20" borderId="19" applyNumberFormat="0" applyAlignment="0" applyProtection="0"/>
    <xf numFmtId="0" fontId="45" fillId="20" borderId="19" applyNumberFormat="0" applyAlignment="0" applyProtection="0"/>
    <xf numFmtId="0" fontId="45" fillId="20" borderId="19" applyNumberFormat="0" applyAlignment="0" applyProtection="0"/>
    <xf numFmtId="0" fontId="45" fillId="20" borderId="19" applyNumberFormat="0" applyAlignment="0" applyProtection="0"/>
    <xf numFmtId="0" fontId="49" fillId="75" borderId="0" applyNumberFormat="0" applyBorder="0" applyAlignment="0" applyProtection="0"/>
    <xf numFmtId="0" fontId="49" fillId="76" borderId="0" applyNumberFormat="0" applyBorder="0" applyAlignment="0" applyProtection="0"/>
    <xf numFmtId="0" fontId="49" fillId="77" borderId="0" applyNumberFormat="0" applyBorder="0" applyAlignment="0" applyProtection="0"/>
    <xf numFmtId="0" fontId="49" fillId="78" borderId="0" applyNumberFormat="0" applyBorder="0" applyAlignment="0" applyProtection="0"/>
    <xf numFmtId="0" fontId="49" fillId="79" borderId="0" applyNumberFormat="0" applyBorder="0" applyAlignment="0" applyProtection="0"/>
    <xf numFmtId="0" fontId="50" fillId="0" borderId="0" applyNumberFormat="0" applyFill="0" applyBorder="0" applyAlignment="0" applyProtection="0"/>
    <xf numFmtId="0" fontId="21" fillId="48" borderId="0" applyNumberFormat="0" applyBorder="0" applyAlignment="0" applyProtection="0"/>
    <xf numFmtId="0" fontId="21" fillId="55" borderId="0" applyNumberFormat="0" applyBorder="0" applyAlignment="0" applyProtection="0"/>
    <xf numFmtId="0" fontId="21" fillId="32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68" borderId="0" applyNumberFormat="0" applyBorder="0" applyAlignment="0" applyProtection="0"/>
    <xf numFmtId="0" fontId="48" fillId="20" borderId="19" applyNumberFormat="0" applyAlignment="0" applyProtection="0"/>
    <xf numFmtId="0" fontId="51" fillId="0" borderId="23" applyNumberFormat="0" applyFill="0" applyAlignment="0" applyProtection="0"/>
    <xf numFmtId="0" fontId="49" fillId="0" borderId="24" applyNumberFormat="0" applyFill="0" applyAlignment="0" applyProtection="0"/>
    <xf numFmtId="0" fontId="52" fillId="0" borderId="23" applyNumberFormat="0" applyFill="0" applyAlignment="0" applyProtection="0"/>
    <xf numFmtId="0" fontId="49" fillId="0" borderId="23" applyNumberFormat="0" applyFill="0" applyAlignment="0" applyProtection="0"/>
    <xf numFmtId="0" fontId="53" fillId="0" borderId="23" applyNumberFormat="0" applyFill="0" applyAlignment="0" applyProtection="0"/>
    <xf numFmtId="0" fontId="49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23" applyNumberFormat="0" applyFill="0" applyAlignment="0" applyProtection="0"/>
    <xf numFmtId="0" fontId="4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3" applyNumberFormat="0" applyFill="0" applyAlignment="0" applyProtection="0"/>
    <xf numFmtId="0" fontId="5" fillId="0" borderId="5" applyNumberFormat="0" applyFill="0" applyAlignment="0" applyProtection="0"/>
    <xf numFmtId="0" fontId="49" fillId="0" borderId="23" applyNumberFormat="0" applyFill="0" applyAlignment="0" applyProtection="0"/>
    <xf numFmtId="0" fontId="52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0" fontId="10" fillId="0" borderId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167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167" fontId="58" fillId="0" borderId="0" applyFont="0" applyFill="0" applyBorder="0" applyAlignment="0" applyProtection="0"/>
    <xf numFmtId="0" fontId="10" fillId="0" borderId="0"/>
    <xf numFmtId="0" fontId="10" fillId="0" borderId="0"/>
    <xf numFmtId="167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9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0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63" fillId="81" borderId="25">
      <alignment vertical="center"/>
    </xf>
    <xf numFmtId="0" fontId="19" fillId="8" borderId="0">
      <alignment vertical="center"/>
    </xf>
    <xf numFmtId="0" fontId="64" fillId="8" borderId="25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3" fillId="82" borderId="26">
      <alignment vertical="center"/>
    </xf>
    <xf numFmtId="49" fontId="62" fillId="83" borderId="26">
      <alignment vertical="center"/>
    </xf>
    <xf numFmtId="49" fontId="65" fillId="84" borderId="26">
      <alignment vertical="center"/>
    </xf>
    <xf numFmtId="49" fontId="62" fillId="27" borderId="26">
      <alignment vertical="center"/>
    </xf>
    <xf numFmtId="0" fontId="66" fillId="85" borderId="27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67" fillId="86" borderId="28">
      <alignment horizontal="centerContinuous" vertical="center"/>
    </xf>
    <xf numFmtId="0" fontId="16" fillId="59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>
      <alignment vertical="center"/>
    </xf>
    <xf numFmtId="0" fontId="37" fillId="87" borderId="0" applyNumberFormat="0" applyBorder="0" applyAlignment="0" applyProtection="0"/>
    <xf numFmtId="0" fontId="16" fillId="59" borderId="0" applyNumberFormat="0" applyBorder="0" applyAlignment="0" applyProtection="0"/>
    <xf numFmtId="0" fontId="68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16" fillId="59" borderId="0" applyNumberFormat="0" applyBorder="0" applyAlignment="0" applyProtection="0"/>
    <xf numFmtId="0" fontId="37" fillId="14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72" fillId="15" borderId="0" applyNumberFormat="0" applyBorder="0" applyAlignment="0" applyProtection="0"/>
    <xf numFmtId="0" fontId="37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5" fillId="0" borderId="30" applyNumberFormat="0" applyFill="0" applyAlignment="0" applyProtection="0">
      <alignment vertical="center"/>
    </xf>
    <xf numFmtId="0" fontId="73" fillId="0" borderId="29" applyNumberFormat="0" applyFill="0" applyAlignment="0" applyProtection="0"/>
    <xf numFmtId="0" fontId="74" fillId="0" borderId="30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78" fillId="0" borderId="32" applyNumberFormat="0" applyFill="0" applyAlignment="0" applyProtection="0">
      <alignment vertical="center"/>
    </xf>
    <xf numFmtId="0" fontId="76" fillId="0" borderId="32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79" fillId="0" borderId="33" applyNumberFormat="0" applyFill="0" applyAlignment="0" applyProtection="0"/>
    <xf numFmtId="0" fontId="80" fillId="0" borderId="34" applyNumberFormat="0" applyFill="0" applyAlignment="0" applyProtection="0"/>
    <xf numFmtId="0" fontId="81" fillId="0" borderId="34" applyNumberFormat="0" applyFill="0" applyAlignment="0" applyProtection="0">
      <alignment vertical="center"/>
    </xf>
    <xf numFmtId="0" fontId="79" fillId="0" borderId="35" applyNumberFormat="0" applyFill="0" applyAlignment="0" applyProtection="0"/>
    <xf numFmtId="0" fontId="79" fillId="0" borderId="33" applyNumberFormat="0" applyFill="0" applyAlignment="0" applyProtection="0"/>
    <xf numFmtId="0" fontId="80" fillId="0" borderId="3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12" borderId="0" applyNumberFormat="0" applyBorder="0" applyAlignment="0" applyProtection="0"/>
    <xf numFmtId="0" fontId="46" fillId="66" borderId="20" applyNumberFormat="0" applyAlignment="0" applyProtection="0"/>
    <xf numFmtId="0" fontId="85" fillId="20" borderId="19" applyNumberFormat="0" applyAlignment="0" applyProtection="0"/>
    <xf numFmtId="0" fontId="86" fillId="20" borderId="19" applyNumberFormat="0" applyAlignment="0" applyProtection="0">
      <alignment vertical="center"/>
    </xf>
    <xf numFmtId="0" fontId="46" fillId="66" borderId="19" applyNumberFormat="0" applyAlignment="0" applyProtection="0"/>
    <xf numFmtId="0" fontId="46" fillId="66" borderId="20" applyNumberFormat="0" applyAlignment="0" applyProtection="0"/>
    <xf numFmtId="0" fontId="85" fillId="20" borderId="19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36" applyNumberFormat="0" applyFill="0" applyAlignment="0" applyProtection="0"/>
    <xf numFmtId="0" fontId="87" fillId="0" borderId="22" applyNumberFormat="0" applyFill="0" applyAlignment="0" applyProtection="0"/>
    <xf numFmtId="0" fontId="88" fillId="0" borderId="22" applyNumberFormat="0" applyFill="0" applyAlignment="0" applyProtection="0">
      <alignment vertical="center"/>
    </xf>
    <xf numFmtId="0" fontId="89" fillId="0" borderId="37" applyNumberFormat="0" applyFill="0" applyAlignment="0" applyProtection="0"/>
    <xf numFmtId="0" fontId="37" fillId="0" borderId="36" applyNumberFormat="0" applyFill="0" applyAlignment="0" applyProtection="0"/>
    <xf numFmtId="0" fontId="87" fillId="0" borderId="22" applyNumberFormat="0" applyFill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7" fillId="66" borderId="0" applyNumberFormat="0" applyBorder="0" applyAlignment="0" applyProtection="0"/>
    <xf numFmtId="0" fontId="90" fillId="88" borderId="0" applyNumberFormat="0" applyBorder="0" applyAlignment="0" applyProtection="0"/>
    <xf numFmtId="0" fontId="91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66" borderId="0" applyNumberFormat="0" applyBorder="0" applyAlignment="0" applyProtection="0"/>
    <xf numFmtId="0" fontId="92" fillId="88" borderId="0" applyNumberFormat="0" applyBorder="0" applyAlignment="0" applyProtection="0"/>
    <xf numFmtId="0" fontId="90" fillId="88" borderId="0" applyNumberFormat="0" applyBorder="0" applyAlignment="0" applyProtection="0"/>
    <xf numFmtId="0" fontId="92" fillId="88" borderId="0" applyNumberFormat="0" applyBorder="0" applyAlignment="0" applyProtection="0"/>
    <xf numFmtId="0" fontId="92" fillId="88" borderId="0" applyNumberFormat="0" applyBorder="0" applyAlignment="0" applyProtection="0"/>
    <xf numFmtId="0" fontId="90" fillId="88" borderId="0" applyNumberFormat="0" applyBorder="0" applyAlignment="0" applyProtection="0"/>
    <xf numFmtId="0" fontId="93" fillId="8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93" fillId="8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4" fillId="0" borderId="0"/>
    <xf numFmtId="0" fontId="9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6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65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8" fillId="65" borderId="20" applyNumberFormat="0" applyFont="0" applyAlignment="0" applyProtection="0"/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>
      <alignment vertical="center"/>
    </xf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8" fillId="65" borderId="20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6" fillId="3" borderId="39" applyNumberFormat="0" applyFont="0" applyAlignment="0" applyProtection="0"/>
    <xf numFmtId="0" fontId="10" fillId="22" borderId="38" applyNumberFormat="0" applyFont="0" applyAlignment="0" applyProtection="0"/>
    <xf numFmtId="0" fontId="16" fillId="3" borderId="39" applyNumberFormat="0" applyFont="0" applyAlignment="0" applyProtection="0"/>
    <xf numFmtId="0" fontId="16" fillId="3" borderId="39" applyNumberFormat="0" applyFont="0" applyAlignment="0" applyProtection="0"/>
    <xf numFmtId="0" fontId="16" fillId="3" borderId="39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10" fillId="22" borderId="38" applyNumberFormat="0" applyFont="0" applyAlignment="0" applyProtection="0"/>
    <xf numFmtId="0" fontId="27" fillId="72" borderId="18" applyNumberFormat="0" applyAlignment="0" applyProtection="0"/>
    <xf numFmtId="0" fontId="97" fillId="30" borderId="18" applyNumberFormat="0" applyAlignment="0" applyProtection="0"/>
    <xf numFmtId="0" fontId="98" fillId="30" borderId="18" applyNumberFormat="0" applyAlignment="0" applyProtection="0">
      <alignment vertical="center"/>
    </xf>
    <xf numFmtId="0" fontId="27" fillId="73" borderId="18" applyNumberFormat="0" applyAlignment="0" applyProtection="0"/>
    <xf numFmtId="0" fontId="27" fillId="72" borderId="18" applyNumberFormat="0" applyAlignment="0" applyProtection="0"/>
    <xf numFmtId="0" fontId="97" fillId="30" borderId="18" applyNumberFormat="0" applyAlignment="0" applyProtection="0"/>
    <xf numFmtId="9" fontId="10" fillId="0" borderId="0" applyFont="0" applyFill="0" applyBorder="0" applyAlignment="0" applyProtection="0"/>
    <xf numFmtId="0" fontId="27" fillId="30" borderId="18" applyNumberFormat="0" applyAlignment="0" applyProtection="0"/>
    <xf numFmtId="4" fontId="8" fillId="88" borderId="20" applyNumberFormat="0" applyProtection="0">
      <alignment vertical="center"/>
    </xf>
    <xf numFmtId="4" fontId="8" fillId="88" borderId="20" applyNumberFormat="0" applyProtection="0">
      <alignment vertical="center"/>
    </xf>
    <xf numFmtId="4" fontId="53" fillId="88" borderId="40" applyNumberFormat="0" applyProtection="0">
      <alignment vertical="center"/>
    </xf>
    <xf numFmtId="4" fontId="8" fillId="88" borderId="20" applyNumberFormat="0" applyProtection="0">
      <alignment vertical="center"/>
    </xf>
    <xf numFmtId="4" fontId="8" fillId="88" borderId="20" applyNumberFormat="0" applyProtection="0">
      <alignment vertical="center"/>
    </xf>
    <xf numFmtId="4" fontId="45" fillId="81" borderId="20" applyNumberFormat="0" applyProtection="0">
      <alignment vertical="center"/>
    </xf>
    <xf numFmtId="4" fontId="99" fillId="88" borderId="40" applyNumberFormat="0" applyProtection="0">
      <alignment vertical="center"/>
    </xf>
    <xf numFmtId="4" fontId="8" fillId="81" borderId="2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4" fontId="53" fillId="88" borderId="4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4" fontId="8" fillId="81" borderId="20" applyNumberFormat="0" applyProtection="0">
      <alignment horizontal="left" vertical="center" indent="1"/>
    </xf>
    <xf numFmtId="0" fontId="51" fillId="88" borderId="40" applyNumberFormat="0" applyProtection="0">
      <alignment horizontal="left" vertical="top" indent="1"/>
    </xf>
    <xf numFmtId="0" fontId="53" fillId="88" borderId="40" applyNumberFormat="0" applyProtection="0">
      <alignment horizontal="left" vertical="top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12" borderId="2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17" fillId="12" borderId="4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8" fillId="12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17" fillId="21" borderId="4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89" borderId="20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17" fillId="55" borderId="40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55" borderId="41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17" fillId="35" borderId="4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35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17" fillId="40" borderId="4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40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17" fillId="68" borderId="4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68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17" fillId="32" borderId="4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32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17" fillId="15" borderId="4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15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17" fillId="31" borderId="4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31" borderId="20" applyNumberFormat="0" applyProtection="0">
      <alignment horizontal="right" vertical="center"/>
    </xf>
    <xf numFmtId="4" fontId="8" fillId="90" borderId="41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53" fillId="90" borderId="42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8" fillId="90" borderId="41" applyNumberFormat="0" applyProtection="0">
      <alignment horizontal="left" vertical="center" indent="1"/>
    </xf>
    <xf numFmtId="4" fontId="10" fillId="34" borderId="41" applyNumberFormat="0" applyProtection="0">
      <alignment horizontal="left" vertical="center" indent="1"/>
    </xf>
    <xf numFmtId="4" fontId="17" fillId="19" borderId="0" applyNumberFormat="0" applyProtection="0">
      <alignment horizontal="left" vertical="center" indent="1"/>
    </xf>
    <xf numFmtId="4" fontId="10" fillId="34" borderId="41" applyNumberFormat="0" applyProtection="0">
      <alignment horizontal="left" vertical="center" indent="1"/>
    </xf>
    <xf numFmtId="4" fontId="100" fillId="34" borderId="0" applyNumberFormat="0" applyProtection="0">
      <alignment horizontal="left" vertical="center" indent="1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17" fillId="13" borderId="4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3" borderId="20" applyNumberFormat="0" applyProtection="0">
      <alignment horizontal="right" vertical="center"/>
    </xf>
    <xf numFmtId="4" fontId="8" fillId="19" borderId="41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17" fillId="19" borderId="0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8" fillId="19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17" fillId="13" borderId="0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4" fontId="8" fillId="13" borderId="41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10" fillId="34" borderId="4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0" borderId="20" applyNumberFormat="0" applyProtection="0">
      <alignment horizontal="left" vertical="center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10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8" fillId="91" borderId="2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10" fillId="13" borderId="4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8" fillId="91" borderId="20" applyNumberFormat="0" applyProtection="0">
      <alignment horizontal="left" vertical="center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10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8" fillId="24" borderId="2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10" fillId="24" borderId="4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8" fillId="24" borderId="20" applyNumberFormat="0" applyProtection="0">
      <alignment horizontal="left" vertical="center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10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8" fillId="19" borderId="2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10" fillId="19" borderId="4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8" fillId="19" borderId="20" applyNumberFormat="0" applyProtection="0">
      <alignment horizontal="left" vertical="center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10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8" fillId="23" borderId="43" applyNumberFormat="0">
      <protection locked="0"/>
    </xf>
    <xf numFmtId="0" fontId="10" fillId="23" borderId="25" applyNumberFormat="0">
      <protection locked="0"/>
    </xf>
    <xf numFmtId="0" fontId="8" fillId="23" borderId="43" applyNumberFormat="0">
      <protection locked="0"/>
    </xf>
    <xf numFmtId="0" fontId="101" fillId="34" borderId="44" applyBorder="0"/>
    <xf numFmtId="4" fontId="19" fillId="22" borderId="40" applyNumberFormat="0" applyProtection="0">
      <alignment vertical="center"/>
    </xf>
    <xf numFmtId="4" fontId="17" fillId="22" borderId="40" applyNumberFormat="0" applyProtection="0">
      <alignment vertical="center"/>
    </xf>
    <xf numFmtId="4" fontId="45" fillId="9" borderId="25" applyNumberFormat="0" applyProtection="0">
      <alignment vertical="center"/>
    </xf>
    <xf numFmtId="4" fontId="102" fillId="22" borderId="40" applyNumberFormat="0" applyProtection="0">
      <alignment vertical="center"/>
    </xf>
    <xf numFmtId="4" fontId="19" fillId="30" borderId="40" applyNumberFormat="0" applyProtection="0">
      <alignment horizontal="left" vertical="center" indent="1"/>
    </xf>
    <xf numFmtId="4" fontId="17" fillId="22" borderId="40" applyNumberFormat="0" applyProtection="0">
      <alignment horizontal="left" vertical="center" indent="1"/>
    </xf>
    <xf numFmtId="0" fontId="19" fillId="22" borderId="40" applyNumberFormat="0" applyProtection="0">
      <alignment horizontal="left" vertical="top" indent="1"/>
    </xf>
    <xf numFmtId="0" fontId="17" fillId="22" borderId="40" applyNumberFormat="0" applyProtection="0">
      <alignment horizontal="left" vertical="top" indent="1"/>
    </xf>
    <xf numFmtId="4" fontId="8" fillId="0" borderId="2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17" fillId="19" borderId="4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8" fillId="0" borderId="20" applyNumberFormat="0" applyProtection="0">
      <alignment horizontal="right" vertical="center"/>
    </xf>
    <xf numFmtId="4" fontId="45" fillId="26" borderId="20" applyNumberFormat="0" applyProtection="0">
      <alignment horizontal="right" vertical="center"/>
    </xf>
    <xf numFmtId="4" fontId="102" fillId="19" borderId="40" applyNumberFormat="0" applyProtection="0">
      <alignment horizontal="right" vertical="center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17" fillId="13" borderId="4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4" fontId="8" fillId="39" borderId="20" applyNumberFormat="0" applyProtection="0">
      <alignment horizontal="left" vertical="center" indent="1"/>
    </xf>
    <xf numFmtId="0" fontId="19" fillId="13" borderId="40" applyNumberFormat="0" applyProtection="0">
      <alignment horizontal="left" vertical="top" indent="1"/>
    </xf>
    <xf numFmtId="0" fontId="17" fillId="13" borderId="40" applyNumberFormat="0" applyProtection="0">
      <alignment horizontal="left" vertical="top" indent="1"/>
    </xf>
    <xf numFmtId="4" fontId="103" fillId="92" borderId="41" applyNumberFormat="0" applyProtection="0">
      <alignment horizontal="left" vertical="center" indent="1"/>
    </xf>
    <xf numFmtId="4" fontId="104" fillId="92" borderId="0" applyNumberFormat="0" applyProtection="0">
      <alignment horizontal="left" vertical="center" indent="1"/>
    </xf>
    <xf numFmtId="0" fontId="8" fillId="93" borderId="25"/>
    <xf numFmtId="0" fontId="8" fillId="93" borderId="25"/>
    <xf numFmtId="0" fontId="8" fillId="93" borderId="25"/>
    <xf numFmtId="0" fontId="8" fillId="93" borderId="25"/>
    <xf numFmtId="4" fontId="105" fillId="23" borderId="20" applyNumberFormat="0" applyProtection="0">
      <alignment horizontal="right" vertical="center"/>
    </xf>
    <xf numFmtId="4" fontId="106" fillId="19" borderId="40" applyNumberFormat="0" applyProtection="0">
      <alignment horizontal="right" vertical="center"/>
    </xf>
    <xf numFmtId="0" fontId="107" fillId="12" borderId="0" applyNumberFormat="0" applyBorder="0" applyAlignment="0" applyProtection="0"/>
    <xf numFmtId="0" fontId="108" fillId="12" borderId="0" applyNumberFormat="0" applyBorder="0" applyAlignment="0" applyProtection="0"/>
    <xf numFmtId="0" fontId="29" fillId="65" borderId="0" applyNumberFormat="0" applyBorder="0" applyAlignment="0" applyProtection="0"/>
    <xf numFmtId="0" fontId="84" fillId="1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7" fillId="12" borderId="0" applyNumberFormat="0" applyBorder="0" applyAlignment="0" applyProtection="0"/>
    <xf numFmtId="0" fontId="109" fillId="94" borderId="0" applyNumberFormat="0" applyBorder="0" applyAlignment="0" applyProtection="0"/>
    <xf numFmtId="0" fontId="109" fillId="94" borderId="0" applyNumberFormat="0" applyBorder="0" applyAlignment="0" applyProtection="0"/>
    <xf numFmtId="0" fontId="109" fillId="94" borderId="0" applyNumberFormat="0" applyBorder="0" applyAlignment="0" applyProtection="0"/>
    <xf numFmtId="0" fontId="84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10" fillId="0" borderId="0" applyNumberFormat="0" applyFill="0" applyBorder="0" applyAlignment="0" applyProtection="0"/>
    <xf numFmtId="9" fontId="10" fillId="26" borderId="25" applyFont="0" applyProtection="0">
      <alignment horizontal="right"/>
    </xf>
    <xf numFmtId="171" fontId="10" fillId="26" borderId="25" applyFont="0" applyProtection="0">
      <alignment horizontal="center" wrapText="1"/>
    </xf>
    <xf numFmtId="0" fontId="10" fillId="0" borderId="0" applyProtection="0"/>
    <xf numFmtId="0" fontId="1" fillId="0" borderId="0"/>
    <xf numFmtId="0" fontId="10" fillId="0" borderId="0" applyProtection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8" fillId="11" borderId="0"/>
    <xf numFmtId="0" fontId="10" fillId="0" borderId="0"/>
    <xf numFmtId="0" fontId="8" fillId="1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/>
    <xf numFmtId="0" fontId="8" fillId="11" borderId="0"/>
    <xf numFmtId="0" fontId="8" fillId="11" borderId="0"/>
    <xf numFmtId="0" fontId="111" fillId="0" borderId="0"/>
    <xf numFmtId="0" fontId="8" fillId="11" borderId="0"/>
    <xf numFmtId="0" fontId="10" fillId="0" borderId="0"/>
    <xf numFmtId="0" fontId="10" fillId="0" borderId="0"/>
    <xf numFmtId="0" fontId="111" fillId="0" borderId="0"/>
    <xf numFmtId="0" fontId="10" fillId="0" borderId="0"/>
    <xf numFmtId="0" fontId="10" fillId="0" borderId="0"/>
    <xf numFmtId="0" fontId="8" fillId="1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1" borderId="0"/>
    <xf numFmtId="0" fontId="10" fillId="0" borderId="0" applyProtection="0"/>
    <xf numFmtId="0" fontId="8" fillId="11" borderId="0"/>
    <xf numFmtId="0" fontId="10" fillId="0" borderId="0" applyProtection="0"/>
    <xf numFmtId="0" fontId="10" fillId="0" borderId="0"/>
    <xf numFmtId="0" fontId="10" fillId="0" borderId="0" applyProtection="0"/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9" fontId="10" fillId="95" borderId="45" applyFont="0" applyProtection="0">
      <alignment horizontal="right"/>
    </xf>
    <xf numFmtId="0" fontId="10" fillId="95" borderId="25" applyNumberFormat="0" applyFont="0" applyAlignment="0" applyProtection="0"/>
    <xf numFmtId="0" fontId="62" fillId="81" borderId="25">
      <alignment vertical="center"/>
    </xf>
    <xf numFmtId="0" fontId="11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30" applyNumberFormat="0" applyFill="0" applyAlignment="0" applyProtection="0"/>
    <xf numFmtId="0" fontId="116" fillId="0" borderId="32" applyNumberFormat="0" applyFill="0" applyAlignment="0" applyProtection="0"/>
    <xf numFmtId="0" fontId="50" fillId="0" borderId="34" applyNumberFormat="0" applyFill="0" applyAlignment="0" applyProtection="0"/>
    <xf numFmtId="0" fontId="49" fillId="0" borderId="24" applyNumberFormat="0" applyFill="0" applyAlignment="0" applyProtection="0"/>
    <xf numFmtId="0" fontId="53" fillId="0" borderId="23" applyNumberFormat="0" applyFill="0" applyAlignment="0" applyProtection="0"/>
    <xf numFmtId="0" fontId="117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/>
    <xf numFmtId="0" fontId="74" fillId="0" borderId="30" applyNumberFormat="0" applyFill="0" applyAlignment="0" applyProtection="0"/>
    <xf numFmtId="0" fontId="115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18" fillId="0" borderId="1" applyNumberFormat="0" applyFill="0" applyAlignment="0" applyProtection="0"/>
    <xf numFmtId="0" fontId="118" fillId="0" borderId="1" applyNumberFormat="0" applyFill="0" applyAlignment="0" applyProtection="0"/>
    <xf numFmtId="0" fontId="115" fillId="0" borderId="30" applyNumberFormat="0" applyFill="0" applyAlignment="0" applyProtection="0"/>
    <xf numFmtId="0" fontId="74" fillId="0" borderId="30" applyNumberFormat="0" applyFill="0" applyAlignment="0" applyProtection="0"/>
    <xf numFmtId="0" fontId="73" fillId="0" borderId="29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7" fillId="0" borderId="32" applyNumberFormat="0" applyFill="0" applyAlignment="0" applyProtection="0"/>
    <xf numFmtId="0" fontId="116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6" fillId="0" borderId="31" applyNumberFormat="0" applyFill="0" applyAlignment="0" applyProtection="0"/>
    <xf numFmtId="0" fontId="76" fillId="0" borderId="31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16" fillId="0" borderId="32" applyNumberFormat="0" applyFill="0" applyAlignment="0" applyProtection="0"/>
    <xf numFmtId="0" fontId="77" fillId="0" borderId="32" applyNumberFormat="0" applyFill="0" applyAlignment="0" applyProtection="0"/>
    <xf numFmtId="0" fontId="76" fillId="0" borderId="3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0" fillId="0" borderId="34" applyNumberFormat="0" applyFill="0" applyAlignment="0" applyProtection="0"/>
    <xf numFmtId="0" fontId="79" fillId="0" borderId="33" applyNumberFormat="0" applyFill="0" applyAlignment="0" applyProtection="0"/>
    <xf numFmtId="0" fontId="50" fillId="0" borderId="34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79" fillId="0" borderId="33" applyNumberFormat="0" applyFill="0" applyAlignment="0" applyProtection="0"/>
    <xf numFmtId="0" fontId="5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1" fillId="0" borderId="22" applyNumberFormat="0" applyFill="0" applyAlignment="0" applyProtection="0"/>
    <xf numFmtId="0" fontId="122" fillId="0" borderId="22" applyNumberFormat="0" applyFill="0" applyAlignment="0" applyProtection="0"/>
    <xf numFmtId="0" fontId="37" fillId="0" borderId="36" applyNumberFormat="0" applyFill="0" applyAlignment="0" applyProtection="0"/>
    <xf numFmtId="0" fontId="42" fillId="0" borderId="22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122" fillId="0" borderId="22" applyNumberFormat="0" applyFill="0" applyAlignment="0" applyProtection="0"/>
    <xf numFmtId="0" fontId="122" fillId="0" borderId="22" applyNumberFormat="0" applyFill="0" applyAlignment="0" applyProtection="0"/>
    <xf numFmtId="0" fontId="121" fillId="0" borderId="22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42" fillId="0" borderId="22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1" fillId="0" borderId="2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7" fillId="74" borderId="21" applyNumberFormat="0" applyAlignment="0" applyProtection="0"/>
    <xf numFmtId="0" fontId="41" fillId="61" borderId="21" applyNumberFormat="0" applyAlignment="0" applyProtection="0"/>
    <xf numFmtId="0" fontId="128" fillId="74" borderId="21" applyNumberFormat="0" applyAlignment="0" applyProtection="0"/>
    <xf numFmtId="0" fontId="41" fillId="74" borderId="21" applyNumberFormat="0" applyAlignment="0" applyProtection="0"/>
    <xf numFmtId="0" fontId="128" fillId="74" borderId="21" applyNumberFormat="0" applyAlignment="0" applyProtection="0"/>
    <xf numFmtId="0" fontId="128" fillId="74" borderId="21" applyNumberFormat="0" applyAlignment="0" applyProtection="0"/>
    <xf numFmtId="0" fontId="41" fillId="61" borderId="21" applyNumberFormat="0" applyAlignment="0" applyProtection="0"/>
    <xf numFmtId="0" fontId="41" fillId="61" borderId="21" applyNumberFormat="0" applyAlignment="0" applyProtection="0"/>
    <xf numFmtId="0" fontId="128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7" fillId="74" borderId="21" applyNumberFormat="0" applyAlignment="0" applyProtection="0"/>
    <xf numFmtId="0" fontId="41" fillId="74" borderId="21" applyNumberFormat="0" applyAlignment="0" applyProtection="0"/>
    <xf numFmtId="0" fontId="128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  <xf numFmtId="0" fontId="127" fillId="74" borderId="21" applyNumberFormat="0" applyAlignment="0" applyProtection="0"/>
  </cellStyleXfs>
  <cellXfs count="152">
    <xf numFmtId="0" fontId="0" fillId="0" borderId="0" xfId="0"/>
    <xf numFmtId="0" fontId="10" fillId="0" borderId="0" xfId="0" applyFont="1" applyFill="1" applyBorder="1" applyAlignment="1">
      <alignment vertical="center"/>
    </xf>
    <xf numFmtId="164" fontId="10" fillId="0" borderId="0" xfId="0" quotePrefix="1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/>
    </xf>
    <xf numFmtId="0" fontId="10" fillId="0" borderId="7" xfId="0" quotePrefix="1" applyFont="1" applyFill="1" applyBorder="1" applyAlignment="1">
      <alignment horizontal="right" vertical="center"/>
    </xf>
    <xf numFmtId="164" fontId="11" fillId="0" borderId="0" xfId="0" quotePrefix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164" fontId="10" fillId="0" borderId="0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2" fontId="10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164" fontId="11" fillId="0" borderId="0" xfId="0" quotePrefix="1" applyNumberFormat="1" applyFont="1" applyFill="1" applyBorder="1" applyAlignment="1">
      <alignment horizontal="right" wrapText="1"/>
    </xf>
    <xf numFmtId="164" fontId="11" fillId="0" borderId="46" xfId="0" quotePrefix="1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6" xfId="0" quotePrefix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164" fontId="11" fillId="0" borderId="7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/>
    <xf numFmtId="172" fontId="10" fillId="0" borderId="0" xfId="0" applyNumberFormat="1" applyFont="1" applyFill="1" applyBorder="1" applyAlignment="1">
      <alignment horizontal="right" vertical="center"/>
    </xf>
    <xf numFmtId="173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47" xfId="0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164" fontId="11" fillId="0" borderId="48" xfId="0" quotePrefix="1" applyNumberFormat="1" applyFont="1" applyFill="1" applyBorder="1" applyAlignment="1">
      <alignment horizontal="right" vertical="center" wrapText="1"/>
    </xf>
    <xf numFmtId="173" fontId="10" fillId="0" borderId="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0" xfId="2211" applyFont="1" applyFill="1" applyAlignment="1"/>
    <xf numFmtId="0" fontId="10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right" wrapText="1"/>
    </xf>
    <xf numFmtId="164" fontId="11" fillId="0" borderId="46" xfId="0" quotePrefix="1" applyNumberFormat="1" applyFont="1" applyFill="1" applyBorder="1" applyAlignment="1">
      <alignment horizontal="right" wrapText="1"/>
    </xf>
    <xf numFmtId="164" fontId="11" fillId="0" borderId="49" xfId="0" quotePrefix="1" applyNumberFormat="1" applyFont="1" applyFill="1" applyBorder="1" applyAlignment="1">
      <alignment horizontal="right" wrapText="1"/>
    </xf>
    <xf numFmtId="164" fontId="10" fillId="0" borderId="49" xfId="0" quotePrefix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wrapText="1" indent="2"/>
    </xf>
    <xf numFmtId="0" fontId="11" fillId="0" borderId="0" xfId="2211" applyFont="1" applyFill="1" applyAlignment="1"/>
    <xf numFmtId="164" fontId="11" fillId="0" borderId="48" xfId="0" quotePrefix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164" fontId="11" fillId="0" borderId="0" xfId="0" applyNumberFormat="1" applyFont="1" applyFill="1" applyBorder="1" applyAlignment="1"/>
    <xf numFmtId="0" fontId="10" fillId="0" borderId="6" xfId="2211" applyFont="1" applyFill="1" applyBorder="1" applyAlignment="1">
      <alignment horizontal="right"/>
    </xf>
    <xf numFmtId="0" fontId="10" fillId="0" borderId="6" xfId="2211" applyFont="1" applyFill="1" applyBorder="1" applyAlignment="1"/>
    <xf numFmtId="0" fontId="10" fillId="0" borderId="0" xfId="2211" applyFont="1" applyFill="1" applyBorder="1" applyAlignment="1">
      <alignment horizontal="right"/>
    </xf>
    <xf numFmtId="0" fontId="10" fillId="0" borderId="0" xfId="2211" quotePrefix="1" applyFont="1" applyFill="1" applyBorder="1" applyAlignment="1">
      <alignment horizontal="right" wrapText="1"/>
    </xf>
    <xf numFmtId="0" fontId="10" fillId="0" borderId="0" xfId="2211" applyFont="1" applyFill="1" applyBorder="1" applyAlignment="1"/>
    <xf numFmtId="0" fontId="10" fillId="0" borderId="7" xfId="2211" applyFont="1" applyFill="1" applyBorder="1" applyAlignment="1"/>
    <xf numFmtId="0" fontId="10" fillId="0" borderId="0" xfId="2187" applyFont="1" applyFill="1"/>
    <xf numFmtId="0" fontId="129" fillId="0" borderId="0" xfId="2187" applyFont="1" applyFill="1" applyBorder="1"/>
    <xf numFmtId="0" fontId="130" fillId="0" borderId="0" xfId="2187" applyFont="1" applyFill="1" applyBorder="1"/>
    <xf numFmtId="0" fontId="10" fillId="0" borderId="0" xfId="2187" applyFont="1" applyFill="1" applyBorder="1"/>
    <xf numFmtId="0" fontId="10" fillId="0" borderId="0" xfId="2187" applyFont="1" applyFill="1" applyAlignment="1">
      <alignment horizontal="left" vertical="center" indent="1"/>
    </xf>
    <xf numFmtId="164" fontId="11" fillId="0" borderId="46" xfId="2187" applyNumberFormat="1" applyFont="1" applyFill="1" applyBorder="1" applyAlignment="1">
      <alignment horizontal="right" vertical="center"/>
    </xf>
    <xf numFmtId="164" fontId="11" fillId="0" borderId="46" xfId="2187" applyNumberFormat="1" applyFont="1" applyFill="1" applyBorder="1" applyAlignment="1">
      <alignment vertical="center"/>
    </xf>
    <xf numFmtId="0" fontId="10" fillId="0" borderId="0" xfId="2187" applyFont="1" applyFill="1" applyBorder="1" applyAlignment="1">
      <alignment vertical="center"/>
    </xf>
    <xf numFmtId="0" fontId="11" fillId="0" borderId="0" xfId="2187" applyFont="1" applyFill="1" applyAlignment="1">
      <alignment vertical="center"/>
    </xf>
    <xf numFmtId="0" fontId="11" fillId="0" borderId="0" xfId="2187" applyFont="1" applyFill="1"/>
    <xf numFmtId="164" fontId="11" fillId="0" borderId="49" xfId="2187" applyNumberFormat="1" applyFont="1" applyFill="1" applyBorder="1" applyAlignment="1">
      <alignment horizontal="right" vertical="center"/>
    </xf>
    <xf numFmtId="164" fontId="11" fillId="0" borderId="49" xfId="2187" applyNumberFormat="1" applyFont="1" applyFill="1" applyBorder="1" applyAlignment="1">
      <alignment vertical="center"/>
    </xf>
    <xf numFmtId="172" fontId="10" fillId="0" borderId="0" xfId="2187" applyNumberFormat="1" applyFont="1" applyFill="1"/>
    <xf numFmtId="164" fontId="10" fillId="0" borderId="6" xfId="2187" applyNumberFormat="1" applyFont="1" applyFill="1" applyBorder="1" applyAlignment="1">
      <alignment horizontal="right" vertical="center"/>
    </xf>
    <xf numFmtId="164" fontId="10" fillId="0" borderId="6" xfId="2187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64" fontId="11" fillId="0" borderId="0" xfId="2187" applyNumberFormat="1" applyFont="1" applyFill="1" applyBorder="1" applyAlignment="1">
      <alignment horizontal="right" vertical="center"/>
    </xf>
    <xf numFmtId="164" fontId="11" fillId="0" borderId="0" xfId="2187" applyNumberFormat="1" applyFont="1" applyFill="1" applyBorder="1" applyAlignment="1">
      <alignment vertical="center"/>
    </xf>
    <xf numFmtId="0" fontId="11" fillId="0" borderId="0" xfId="2187" applyFont="1" applyFill="1" applyAlignment="1">
      <alignment horizontal="left" vertical="center"/>
    </xf>
    <xf numFmtId="0" fontId="10" fillId="0" borderId="0" xfId="2187" applyFont="1" applyFill="1" applyAlignment="1">
      <alignment horizontal="left" vertical="center"/>
    </xf>
    <xf numFmtId="0" fontId="106" fillId="0" borderId="0" xfId="2187" applyFont="1" applyFill="1"/>
    <xf numFmtId="164" fontId="10" fillId="0" borderId="0" xfId="2187" applyNumberFormat="1" applyFont="1" applyFill="1" applyBorder="1" applyAlignment="1">
      <alignment horizontal="right" vertical="center"/>
    </xf>
    <xf numFmtId="164" fontId="10" fillId="0" borderId="0" xfId="2187" applyNumberFormat="1" applyFont="1" applyFill="1" applyBorder="1" applyAlignment="1">
      <alignment vertical="center"/>
    </xf>
    <xf numFmtId="172" fontId="106" fillId="0" borderId="0" xfId="2187" applyNumberFormat="1" applyFont="1" applyFill="1" applyBorder="1"/>
    <xf numFmtId="0" fontId="10" fillId="0" borderId="0" xfId="2187" applyFont="1" applyFill="1" applyAlignment="1">
      <alignment vertical="center"/>
    </xf>
    <xf numFmtId="164" fontId="10" fillId="0" borderId="0" xfId="2187" quotePrefix="1" applyNumberFormat="1" applyFont="1" applyFill="1" applyBorder="1" applyAlignment="1">
      <alignment horizontal="right" vertical="center" wrapText="1"/>
    </xf>
    <xf numFmtId="164" fontId="10" fillId="0" borderId="0" xfId="2187" applyNumberFormat="1" applyFont="1" applyFill="1"/>
    <xf numFmtId="172" fontId="129" fillId="0" borderId="0" xfId="2187" applyNumberFormat="1" applyFont="1" applyFill="1" applyBorder="1"/>
    <xf numFmtId="0" fontId="10" fillId="0" borderId="6" xfId="2187" applyFont="1" applyFill="1" applyBorder="1" applyAlignment="1">
      <alignment horizontal="right" vertical="center"/>
    </xf>
    <xf numFmtId="0" fontId="10" fillId="0" borderId="6" xfId="2187" applyFont="1" applyFill="1" applyBorder="1" applyAlignment="1">
      <alignment horizontal="right" vertical="center" wrapText="1"/>
    </xf>
    <xf numFmtId="0" fontId="11" fillId="0" borderId="6" xfId="2187" applyFont="1" applyFill="1" applyBorder="1" applyAlignment="1">
      <alignment vertical="center"/>
    </xf>
    <xf numFmtId="164" fontId="10" fillId="0" borderId="50" xfId="2187" applyNumberFormat="1" applyFont="1" applyFill="1" applyBorder="1"/>
    <xf numFmtId="0" fontId="10" fillId="0" borderId="0" xfId="2187" applyFont="1" applyFill="1" applyBorder="1" applyAlignment="1">
      <alignment horizontal="right" vertical="center"/>
    </xf>
    <xf numFmtId="0" fontId="10" fillId="0" borderId="0" xfId="2187" quotePrefix="1" applyFont="1" applyFill="1" applyBorder="1" applyAlignment="1">
      <alignment horizontal="right" vertical="center" wrapText="1"/>
    </xf>
    <xf numFmtId="0" fontId="10" fillId="0" borderId="7" xfId="2187" applyFont="1" applyFill="1" applyBorder="1" applyAlignment="1">
      <alignment horizontal="right" vertical="center"/>
    </xf>
    <xf numFmtId="0" fontId="10" fillId="0" borderId="7" xfId="2187" quotePrefix="1" applyFont="1" applyFill="1" applyBorder="1" applyAlignment="1">
      <alignment horizontal="right" vertical="center"/>
    </xf>
    <xf numFmtId="0" fontId="10" fillId="0" borderId="7" xfId="2187" applyFont="1" applyFill="1" applyBorder="1" applyAlignment="1">
      <alignment vertical="center"/>
    </xf>
    <xf numFmtId="172" fontId="11" fillId="0" borderId="0" xfId="2187" applyNumberFormat="1" applyFont="1" applyFill="1"/>
    <xf numFmtId="0" fontId="131" fillId="0" borderId="0" xfId="2187" applyFont="1" applyFill="1" applyBorder="1"/>
    <xf numFmtId="0" fontId="132" fillId="0" borderId="0" xfId="2187" applyFont="1" applyFill="1" applyBorder="1"/>
    <xf numFmtId="0" fontId="11" fillId="0" borderId="0" xfId="2187" applyFont="1" applyFill="1" applyBorder="1"/>
    <xf numFmtId="164" fontId="11" fillId="0" borderId="0" xfId="2187" quotePrefix="1" applyNumberFormat="1" applyFont="1" applyFill="1" applyBorder="1" applyAlignment="1">
      <alignment horizontal="right" vertical="center" wrapText="1"/>
    </xf>
    <xf numFmtId="164" fontId="130" fillId="0" borderId="0" xfId="2187" applyNumberFormat="1" applyFont="1" applyFill="1" applyBorder="1"/>
    <xf numFmtId="164" fontId="11" fillId="0" borderId="51" xfId="0" quotePrefix="1" applyNumberFormat="1" applyFont="1" applyFill="1" applyBorder="1" applyAlignment="1">
      <alignment horizontal="right" vertical="center" wrapText="1"/>
    </xf>
    <xf numFmtId="164" fontId="129" fillId="0" borderId="0" xfId="2187" applyNumberFormat="1" applyFont="1" applyFill="1" applyBorder="1"/>
    <xf numFmtId="16" fontId="10" fillId="0" borderId="7" xfId="2187" quotePrefix="1" applyNumberFormat="1" applyFont="1" applyFill="1" applyBorder="1" applyAlignment="1">
      <alignment horizontal="right" vertical="center"/>
    </xf>
    <xf numFmtId="0" fontId="130" fillId="0" borderId="0" xfId="2187" applyFont="1" applyFill="1" applyBorder="1" applyAlignment="1">
      <alignment vertical="center"/>
    </xf>
    <xf numFmtId="0" fontId="129" fillId="0" borderId="0" xfId="2187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0" fillId="0" borderId="0" xfId="2187" applyNumberFormat="1" applyFont="1" applyFill="1" applyAlignment="1">
      <alignment horizontal="right" vertical="center"/>
    </xf>
    <xf numFmtId="3" fontId="10" fillId="0" borderId="0" xfId="2187" applyNumberFormat="1" applyFont="1" applyFill="1" applyBorder="1" applyAlignment="1">
      <alignment vertical="center"/>
    </xf>
    <xf numFmtId="49" fontId="10" fillId="0" borderId="0" xfId="2187" quotePrefix="1" applyNumberFormat="1" applyFont="1" applyFill="1" applyBorder="1" applyAlignment="1">
      <alignment horizontal="right" vertical="center"/>
    </xf>
    <xf numFmtId="0" fontId="10" fillId="0" borderId="0" xfId="2211" applyFont="1" applyFill="1" applyAlignment="1">
      <alignment wrapText="1"/>
    </xf>
    <xf numFmtId="0" fontId="111" fillId="0" borderId="0" xfId="0" applyFont="1" applyAlignment="1">
      <alignment vertical="center"/>
    </xf>
    <xf numFmtId="0" fontId="111" fillId="0" borderId="0" xfId="0" applyFont="1"/>
    <xf numFmtId="0" fontId="134" fillId="0" borderId="0" xfId="0" applyFont="1"/>
    <xf numFmtId="0" fontId="8" fillId="0" borderId="0" xfId="0" applyFont="1" applyFill="1" applyBorder="1" applyAlignment="1">
      <alignment wrapText="1"/>
    </xf>
    <xf numFmtId="0" fontId="96" fillId="0" borderId="0" xfId="0" applyFont="1" applyAlignment="1">
      <alignment vertical="center"/>
    </xf>
    <xf numFmtId="0" fontId="11" fillId="0" borderId="7" xfId="0" applyFont="1" applyFill="1" applyBorder="1" applyAlignment="1">
      <alignment vertical="center"/>
    </xf>
    <xf numFmtId="0" fontId="96" fillId="0" borderId="0" xfId="0" applyFont="1"/>
    <xf numFmtId="0" fontId="11" fillId="0" borderId="6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right" vertical="center" wrapText="1"/>
    </xf>
    <xf numFmtId="0" fontId="10" fillId="0" borderId="0" xfId="0" applyFont="1" applyFill="1"/>
    <xf numFmtId="164" fontId="10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35" fillId="0" borderId="0" xfId="0" applyFont="1"/>
    <xf numFmtId="0" fontId="11" fillId="0" borderId="0" xfId="0" applyFont="1" applyFill="1"/>
    <xf numFmtId="0" fontId="11" fillId="0" borderId="6" xfId="0" applyFont="1" applyFill="1" applyBorder="1"/>
    <xf numFmtId="164" fontId="11" fillId="0" borderId="6" xfId="0" quotePrefix="1" applyNumberFormat="1" applyFont="1" applyFill="1" applyBorder="1" applyAlignment="1">
      <alignment horizontal="right" vertical="center" wrapText="1"/>
    </xf>
    <xf numFmtId="165" fontId="10" fillId="0" borderId="0" xfId="0" quotePrefix="1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/>
    <xf numFmtId="2" fontId="10" fillId="0" borderId="0" xfId="0" quotePrefix="1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0" fontId="134" fillId="0" borderId="0" xfId="0" applyFont="1" applyAlignment="1">
      <alignment vertical="center"/>
    </xf>
    <xf numFmtId="0" fontId="111" fillId="0" borderId="7" xfId="0" applyFont="1" applyBorder="1"/>
    <xf numFmtId="0" fontId="134" fillId="0" borderId="7" xfId="0" applyFont="1" applyBorder="1"/>
    <xf numFmtId="0" fontId="13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11" fillId="0" borderId="6" xfId="0" applyFont="1" applyBorder="1"/>
    <xf numFmtId="0" fontId="134" fillId="0" borderId="6" xfId="0" applyFont="1" applyBorder="1"/>
    <xf numFmtId="0" fontId="58" fillId="0" borderId="6" xfId="0" applyFont="1" applyBorder="1" applyAlignment="1">
      <alignment horizontal="center" vertical="center"/>
    </xf>
    <xf numFmtId="0" fontId="133" fillId="0" borderId="0" xfId="0" applyFont="1"/>
    <xf numFmtId="174" fontId="134" fillId="0" borderId="0" xfId="1" applyNumberFormat="1" applyFont="1" applyAlignment="1">
      <alignment horizontal="right" indent="1"/>
    </xf>
    <xf numFmtId="173" fontId="134" fillId="0" borderId="0" xfId="1" applyNumberFormat="1" applyFont="1" applyAlignment="1">
      <alignment horizontal="right" indent="1"/>
    </xf>
    <xf numFmtId="174" fontId="111" fillId="0" borderId="0" xfId="1" applyNumberFormat="1" applyFont="1" applyAlignment="1">
      <alignment horizontal="right" indent="1"/>
    </xf>
    <xf numFmtId="0" fontId="58" fillId="0" borderId="0" xfId="0" applyFont="1"/>
    <xf numFmtId="173" fontId="111" fillId="0" borderId="0" xfId="1" applyNumberFormat="1" applyFont="1" applyAlignment="1">
      <alignment horizontal="right" indent="1"/>
    </xf>
    <xf numFmtId="0" fontId="58" fillId="0" borderId="0" xfId="0" applyFont="1" applyAlignment="1">
      <alignment horizontal="left" indent="2"/>
    </xf>
    <xf numFmtId="0" fontId="58" fillId="0" borderId="0" xfId="0" applyFont="1" applyAlignment="1">
      <alignment wrapText="1"/>
    </xf>
    <xf numFmtId="174" fontId="134" fillId="0" borderId="51" xfId="1" applyNumberFormat="1" applyFont="1" applyBorder="1" applyAlignment="1">
      <alignment horizontal="right" indent="1"/>
    </xf>
    <xf numFmtId="173" fontId="134" fillId="0" borderId="51" xfId="1" applyNumberFormat="1" applyFont="1" applyBorder="1" applyAlignment="1">
      <alignment horizontal="right" indent="1"/>
    </xf>
    <xf numFmtId="174" fontId="134" fillId="0" borderId="0" xfId="1" applyNumberFormat="1" applyFont="1" applyBorder="1" applyAlignment="1">
      <alignment horizontal="right" indent="1"/>
    </xf>
    <xf numFmtId="0" fontId="134" fillId="0" borderId="0" xfId="0" applyFont="1" applyAlignment="1">
      <alignment horizontal="right" inden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workbookViewId="0">
      <selection activeCell="A38" sqref="A38"/>
    </sheetView>
  </sheetViews>
  <sheetFormatPr baseColWidth="10" defaultRowHeight="12.75"/>
  <cols>
    <col min="1" max="1" width="51.5703125" style="113" customWidth="1"/>
    <col min="2" max="3" width="14.85546875" style="113" bestFit="1" customWidth="1"/>
    <col min="4" max="16384" width="11.42578125" style="113"/>
  </cols>
  <sheetData>
    <row r="1" spans="1:6" s="111" customFormat="1" ht="24.75" customHeight="1">
      <c r="A1" s="14" t="s">
        <v>24</v>
      </c>
      <c r="B1" s="14"/>
      <c r="C1" s="1"/>
      <c r="D1" s="1"/>
    </row>
    <row r="2" spans="1:6">
      <c r="A2" s="112"/>
      <c r="B2" s="10" t="s">
        <v>99</v>
      </c>
      <c r="C2" s="10" t="s">
        <v>99</v>
      </c>
      <c r="D2" s="9" t="s">
        <v>7</v>
      </c>
    </row>
    <row r="3" spans="1:6">
      <c r="A3" s="114" t="s">
        <v>121</v>
      </c>
      <c r="B3" s="115" t="s">
        <v>23</v>
      </c>
      <c r="C3" s="5">
        <v>2014</v>
      </c>
      <c r="D3" s="5" t="s">
        <v>6</v>
      </c>
    </row>
    <row r="4" spans="1:6">
      <c r="A4" s="4" t="s">
        <v>22</v>
      </c>
      <c r="B4" s="2">
        <v>1000</v>
      </c>
      <c r="C4" s="2">
        <v>995</v>
      </c>
      <c r="D4" s="3">
        <f t="shared" ref="D4:D17" si="0">IF(C4=0,0,IF(B4=0,"-100",IF(ABS((B4-C4)/C4*100)&gt;100,"&gt;100",((B4-C4)/C4*100))))</f>
        <v>0.50251256281407031</v>
      </c>
      <c r="F4" s="116"/>
    </row>
    <row r="5" spans="1:6">
      <c r="A5" s="4" t="s">
        <v>21</v>
      </c>
      <c r="B5" s="2">
        <v>210</v>
      </c>
      <c r="C5" s="2">
        <v>224</v>
      </c>
      <c r="D5" s="3">
        <f t="shared" si="0"/>
        <v>-6.25</v>
      </c>
      <c r="F5" s="116"/>
    </row>
    <row r="6" spans="1:6">
      <c r="A6" s="4" t="s">
        <v>20</v>
      </c>
      <c r="B6" s="117">
        <v>111</v>
      </c>
      <c r="C6" s="117">
        <v>84</v>
      </c>
      <c r="D6" s="3">
        <f t="shared" si="0"/>
        <v>32.142857142857146</v>
      </c>
      <c r="F6" s="116"/>
    </row>
    <row r="7" spans="1:6" ht="25.5">
      <c r="A7" s="12" t="s">
        <v>19</v>
      </c>
      <c r="B7" s="8">
        <v>95</v>
      </c>
      <c r="C7" s="2">
        <v>105</v>
      </c>
      <c r="D7" s="22">
        <f t="shared" si="0"/>
        <v>-9.5238095238095237</v>
      </c>
      <c r="F7" s="116"/>
    </row>
    <row r="8" spans="1:6">
      <c r="A8" s="4" t="s">
        <v>18</v>
      </c>
      <c r="B8" s="117">
        <v>26</v>
      </c>
      <c r="C8" s="2">
        <v>50</v>
      </c>
      <c r="D8" s="3">
        <f t="shared" si="0"/>
        <v>-48</v>
      </c>
      <c r="F8" s="116"/>
    </row>
    <row r="9" spans="1:6" ht="25.5">
      <c r="A9" s="12" t="s">
        <v>17</v>
      </c>
      <c r="B9" s="117">
        <v>-59</v>
      </c>
      <c r="C9" s="117">
        <v>-8</v>
      </c>
      <c r="D9" s="3" t="str">
        <f t="shared" si="0"/>
        <v>&gt;100</v>
      </c>
      <c r="F9" s="116"/>
    </row>
    <row r="10" spans="1:6">
      <c r="A10" s="4" t="s">
        <v>16</v>
      </c>
      <c r="B10" s="2">
        <v>562</v>
      </c>
      <c r="C10" s="8">
        <v>557</v>
      </c>
      <c r="D10" s="3">
        <f t="shared" si="0"/>
        <v>0.89766606822262118</v>
      </c>
      <c r="F10" s="116"/>
    </row>
    <row r="11" spans="1:6">
      <c r="A11" s="4" t="s">
        <v>15</v>
      </c>
      <c r="B11" s="2">
        <v>-80</v>
      </c>
      <c r="C11" s="2">
        <v>-84</v>
      </c>
      <c r="D11" s="3">
        <f t="shared" si="0"/>
        <v>-4.7619047619047619</v>
      </c>
      <c r="F11" s="116"/>
    </row>
    <row r="12" spans="1:6" s="120" customFormat="1">
      <c r="A12" s="118" t="s">
        <v>14</v>
      </c>
      <c r="B12" s="11">
        <f>B4-B5+SUM(B6:B9)-B10+B11</f>
        <v>321</v>
      </c>
      <c r="C12" s="11">
        <f>C4-C5+SUM(C6:C9)-C10+C11</f>
        <v>361</v>
      </c>
      <c r="D12" s="119">
        <f t="shared" si="0"/>
        <v>-11.080332409972298</v>
      </c>
      <c r="F12" s="121"/>
    </row>
    <row r="13" spans="1:6">
      <c r="A13" s="4" t="s">
        <v>13</v>
      </c>
      <c r="B13" s="2">
        <v>-7</v>
      </c>
      <c r="C13" s="2">
        <v>-12</v>
      </c>
      <c r="D13" s="3">
        <f t="shared" si="0"/>
        <v>-41.666666666666671</v>
      </c>
      <c r="F13" s="116"/>
    </row>
    <row r="14" spans="1:6">
      <c r="A14" s="4" t="s">
        <v>27</v>
      </c>
      <c r="B14" s="11">
        <v>0</v>
      </c>
      <c r="C14" s="2">
        <v>1</v>
      </c>
      <c r="D14" s="3" t="str">
        <f t="shared" si="0"/>
        <v>-100</v>
      </c>
      <c r="F14" s="121"/>
    </row>
    <row r="15" spans="1:6" s="120" customFormat="1">
      <c r="A15" s="118" t="s">
        <v>12</v>
      </c>
      <c r="B15" s="11">
        <f>B12+B13-B14</f>
        <v>314</v>
      </c>
      <c r="C15" s="11">
        <f>C12+C13-C14</f>
        <v>348</v>
      </c>
      <c r="D15" s="119">
        <f t="shared" si="0"/>
        <v>-9.7701149425287355</v>
      </c>
    </row>
    <row r="16" spans="1:6">
      <c r="A16" s="4" t="s">
        <v>11</v>
      </c>
      <c r="B16" s="2">
        <v>24</v>
      </c>
      <c r="C16" s="2">
        <v>105</v>
      </c>
      <c r="D16" s="3">
        <f t="shared" si="0"/>
        <v>-77.142857142857153</v>
      </c>
    </row>
    <row r="17" spans="1:4">
      <c r="A17" s="118" t="s">
        <v>10</v>
      </c>
      <c r="B17" s="11">
        <f>B15-B16</f>
        <v>290</v>
      </c>
      <c r="C17" s="11">
        <f>C15-C16</f>
        <v>243</v>
      </c>
      <c r="D17" s="11">
        <f t="shared" si="0"/>
        <v>19.34156378600823</v>
      </c>
    </row>
    <row r="18" spans="1:4">
      <c r="A18" s="118"/>
    </row>
    <row r="19" spans="1:4">
      <c r="A19" s="122" t="s">
        <v>122</v>
      </c>
      <c r="B19" s="123"/>
      <c r="C19" s="123"/>
      <c r="D19" s="123"/>
    </row>
    <row r="20" spans="1:4">
      <c r="A20" s="4" t="s">
        <v>9</v>
      </c>
      <c r="B20" s="124">
        <v>52.7</v>
      </c>
      <c r="C20" s="124">
        <v>51</v>
      </c>
      <c r="D20" s="11"/>
    </row>
    <row r="21" spans="1:4">
      <c r="A21" s="4" t="s">
        <v>8</v>
      </c>
      <c r="B21" s="124">
        <v>8.6999999999999993</v>
      </c>
      <c r="C21" s="125">
        <v>9.1</v>
      </c>
      <c r="D21" s="11"/>
    </row>
    <row r="22" spans="1:4">
      <c r="A22" s="4"/>
      <c r="B22" s="2"/>
      <c r="C22" s="2"/>
      <c r="D22" s="11"/>
    </row>
    <row r="23" spans="1:4">
      <c r="A23" s="126"/>
      <c r="B23" s="10" t="s">
        <v>101</v>
      </c>
      <c r="C23" s="10" t="s">
        <v>111</v>
      </c>
      <c r="D23" s="9" t="s">
        <v>7</v>
      </c>
    </row>
    <row r="24" spans="1:4">
      <c r="A24" s="122" t="s">
        <v>123</v>
      </c>
      <c r="B24" s="115">
        <v>2015</v>
      </c>
      <c r="C24" s="5">
        <v>2014</v>
      </c>
      <c r="D24" s="5" t="s">
        <v>6</v>
      </c>
    </row>
    <row r="25" spans="1:4">
      <c r="A25" s="1" t="s">
        <v>5</v>
      </c>
      <c r="B25" s="2">
        <v>190802</v>
      </c>
      <c r="C25" s="2">
        <v>197607</v>
      </c>
      <c r="D25" s="3">
        <f>IF(C25=0,0,IF(B25=0,"-100",IF(ABS((B25-C25)/C25*100)&gt;100,"&gt;100",((B25-C25)/C25*100))))</f>
        <v>-3.4437039173713484</v>
      </c>
    </row>
    <row r="26" spans="1:4">
      <c r="A26" s="1" t="s">
        <v>4</v>
      </c>
      <c r="B26" s="2">
        <v>58489</v>
      </c>
      <c r="C26" s="2">
        <v>57996</v>
      </c>
      <c r="D26" s="3">
        <f t="shared" ref="D26:D28" si="1">IF(C26=0,0,IF(B26=0,"-100",IF(ABS((B26-C26)/C26*100)&gt;100,"&gt;100",((B26-C26)/C26*100))))</f>
        <v>0.8500586247327403</v>
      </c>
    </row>
    <row r="27" spans="1:4">
      <c r="A27" s="1" t="s">
        <v>3</v>
      </c>
      <c r="B27" s="2">
        <v>107512</v>
      </c>
      <c r="C27" s="2">
        <v>108255</v>
      </c>
      <c r="D27" s="3">
        <f t="shared" si="1"/>
        <v>-0.68634243222022073</v>
      </c>
    </row>
    <row r="28" spans="1:4">
      <c r="A28" s="4" t="s">
        <v>2</v>
      </c>
      <c r="B28" s="117">
        <v>8297</v>
      </c>
      <c r="C28" s="117">
        <v>7902</v>
      </c>
      <c r="D28" s="3">
        <f t="shared" si="1"/>
        <v>4.998734497595545</v>
      </c>
    </row>
    <row r="29" spans="1:4">
      <c r="A29" s="4"/>
      <c r="B29" s="4"/>
      <c r="C29" s="4"/>
      <c r="D29" s="4"/>
    </row>
    <row r="30" spans="1:4">
      <c r="A30" s="118" t="s">
        <v>1</v>
      </c>
      <c r="B30" s="4"/>
      <c r="C30" s="4"/>
      <c r="D30" s="4"/>
    </row>
    <row r="31" spans="1:4">
      <c r="A31" s="1" t="s">
        <v>112</v>
      </c>
      <c r="B31" s="2">
        <v>7747</v>
      </c>
      <c r="C31" s="2">
        <v>7381</v>
      </c>
      <c r="D31" s="3">
        <f t="shared" ref="D31:D36" si="2">IF(C31=0,0,IF(B31=0,"-100",IF(ABS((B31-C31)/C31*100)&gt;100,"&gt;100",((B31-C31)/C31*100))))</f>
        <v>4.9586776859504136</v>
      </c>
    </row>
    <row r="32" spans="1:4">
      <c r="A32" s="1" t="s">
        <v>113</v>
      </c>
      <c r="B32" s="2">
        <v>7898</v>
      </c>
      <c r="C32" s="2">
        <v>7381</v>
      </c>
      <c r="D32" s="3">
        <f t="shared" si="2"/>
        <v>7.0044709388971684</v>
      </c>
    </row>
    <row r="33" spans="1:4">
      <c r="A33" s="1" t="s">
        <v>114</v>
      </c>
      <c r="B33" s="2">
        <v>2134</v>
      </c>
      <c r="C33" s="2">
        <v>1742</v>
      </c>
      <c r="D33" s="3">
        <f t="shared" si="2"/>
        <v>22.502870264064295</v>
      </c>
    </row>
    <row r="34" spans="1:4">
      <c r="A34" s="1" t="s">
        <v>115</v>
      </c>
      <c r="B34" s="2">
        <v>10032</v>
      </c>
      <c r="C34" s="2">
        <v>9123</v>
      </c>
      <c r="D34" s="3">
        <f t="shared" si="2"/>
        <v>9.9638276882604409</v>
      </c>
    </row>
    <row r="35" spans="1:4">
      <c r="A35" s="1" t="s">
        <v>116</v>
      </c>
      <c r="B35" s="2">
        <v>68931</v>
      </c>
      <c r="C35" s="2">
        <v>69231</v>
      </c>
      <c r="D35" s="3" t="s">
        <v>102</v>
      </c>
    </row>
    <row r="36" spans="1:4">
      <c r="A36" s="1" t="s">
        <v>117</v>
      </c>
      <c r="B36" s="127">
        <v>11.24</v>
      </c>
      <c r="C36" s="127">
        <v>10.66</v>
      </c>
      <c r="D36" s="3">
        <f t="shared" si="2"/>
        <v>5.440900562851783</v>
      </c>
    </row>
    <row r="37" spans="1:4">
      <c r="A37" s="1" t="s">
        <v>118</v>
      </c>
      <c r="B37" s="128">
        <v>14.55</v>
      </c>
      <c r="C37" s="128">
        <v>13.18</v>
      </c>
      <c r="D37" s="3">
        <f>IF(C37=0,0,IF(B37=0,"-100",IF(ABS((B37-C37)/C37*100)&gt;100,"&gt;100",((B37-C37)/C37*100))))</f>
        <v>10.394537177541737</v>
      </c>
    </row>
    <row r="38" spans="1:4" ht="21" customHeight="1"/>
    <row r="39" spans="1:4" ht="30" customHeight="1">
      <c r="A39" s="149" t="s">
        <v>0</v>
      </c>
      <c r="B39" s="150"/>
      <c r="C39" s="150"/>
      <c r="D39" s="150"/>
    </row>
  </sheetData>
  <mergeCells count="1">
    <mergeCell ref="A39:D39"/>
  </mergeCells>
  <pageMargins left="0.70866141732283472" right="0.70866141732283472" top="0.78740157480314965" bottom="0.78740157480314965" header="0.31496062992125984" footer="0.31496062992125984"/>
  <pageSetup paperSize="9" scale="83" orientation="portrait" horizontalDpi="4294967295" verticalDpi="4294967295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A16" sqref="A16"/>
    </sheetView>
  </sheetViews>
  <sheetFormatPr baseColWidth="10" defaultRowHeight="12.75"/>
  <cols>
    <col min="1" max="1" width="59.85546875" style="15" customWidth="1"/>
    <col min="2" max="2" width="14.85546875" style="15" customWidth="1"/>
    <col min="3" max="3" width="14.5703125" style="15" bestFit="1" customWidth="1"/>
    <col min="4" max="4" width="10.28515625" style="15" customWidth="1"/>
    <col min="5" max="16384" width="11.42578125" style="15"/>
  </cols>
  <sheetData>
    <row r="1" spans="1:9" ht="25.5" customHeight="1">
      <c r="A1" s="14" t="s">
        <v>124</v>
      </c>
      <c r="B1" s="4"/>
      <c r="C1" s="4"/>
      <c r="D1" s="4"/>
    </row>
    <row r="2" spans="1:9">
      <c r="A2" s="35"/>
      <c r="B2" s="10" t="s">
        <v>100</v>
      </c>
      <c r="C2" s="10" t="s">
        <v>100</v>
      </c>
      <c r="D2" s="9" t="s">
        <v>7</v>
      </c>
    </row>
    <row r="3" spans="1:9">
      <c r="A3" s="1"/>
      <c r="B3" s="8">
        <v>2015</v>
      </c>
      <c r="C3" s="7">
        <v>2014</v>
      </c>
      <c r="D3" s="7"/>
    </row>
    <row r="4" spans="1:9">
      <c r="A4" s="34"/>
      <c r="B4" s="6" t="s">
        <v>32</v>
      </c>
      <c r="C4" s="6" t="s">
        <v>32</v>
      </c>
      <c r="D4" s="5" t="s">
        <v>6</v>
      </c>
    </row>
    <row r="5" spans="1:9">
      <c r="A5" s="1" t="s">
        <v>31</v>
      </c>
      <c r="B5" s="2">
        <v>4277</v>
      </c>
      <c r="C5" s="2">
        <v>4545</v>
      </c>
      <c r="D5" s="22">
        <f t="shared" ref="D5:D30" si="0">IF(C5=0,0,IF(B5=0,"-100",IF(ABS((B5-C5)/C5*100)&gt;100,"&gt;100",((B5-C5)/C5*100))))</f>
        <v>-5.8965896589658966</v>
      </c>
    </row>
    <row r="6" spans="1:9">
      <c r="A6" s="1" t="s">
        <v>128</v>
      </c>
      <c r="B6" s="2">
        <v>3277</v>
      </c>
      <c r="C6" s="2">
        <v>3550</v>
      </c>
      <c r="D6" s="22">
        <f t="shared" si="0"/>
        <v>-7.6901408450704229</v>
      </c>
      <c r="E6" s="4"/>
      <c r="F6" s="4"/>
      <c r="G6" s="4"/>
      <c r="H6" s="4"/>
      <c r="I6" s="4"/>
    </row>
    <row r="7" spans="1:9">
      <c r="A7" s="14" t="s">
        <v>22</v>
      </c>
      <c r="B7" s="32">
        <f>B5-B6</f>
        <v>1000</v>
      </c>
      <c r="C7" s="32">
        <f>C5-C6</f>
        <v>995</v>
      </c>
      <c r="D7" s="29">
        <f t="shared" si="0"/>
        <v>0.50251256281407031</v>
      </c>
      <c r="E7" s="4"/>
      <c r="F7" s="4"/>
      <c r="G7" s="4"/>
      <c r="H7" s="4"/>
      <c r="I7" s="4"/>
    </row>
    <row r="8" spans="1:9">
      <c r="A8" s="1" t="s">
        <v>21</v>
      </c>
      <c r="B8" s="2">
        <v>210</v>
      </c>
      <c r="C8" s="2">
        <v>224</v>
      </c>
      <c r="D8" s="22">
        <f t="shared" si="0"/>
        <v>-6.25</v>
      </c>
      <c r="E8" s="4"/>
      <c r="F8" s="4"/>
      <c r="G8" s="4"/>
      <c r="H8" s="4"/>
      <c r="I8" s="4"/>
    </row>
    <row r="9" spans="1:9">
      <c r="A9" s="1"/>
      <c r="B9" s="33"/>
      <c r="C9" s="33"/>
      <c r="D9" s="27"/>
      <c r="E9" s="18"/>
      <c r="F9" s="4"/>
      <c r="G9" s="4"/>
    </row>
    <row r="10" spans="1:9">
      <c r="A10" s="1" t="s">
        <v>30</v>
      </c>
      <c r="B10" s="2">
        <v>160</v>
      </c>
      <c r="C10" s="2">
        <v>147</v>
      </c>
      <c r="D10" s="22">
        <f t="shared" si="0"/>
        <v>8.8435374149659864</v>
      </c>
    </row>
    <row r="11" spans="1:9">
      <c r="A11" s="1" t="s">
        <v>129</v>
      </c>
      <c r="B11" s="2">
        <v>49</v>
      </c>
      <c r="C11" s="2">
        <v>63</v>
      </c>
      <c r="D11" s="22">
        <f t="shared" si="0"/>
        <v>-22.222222222222221</v>
      </c>
    </row>
    <row r="12" spans="1:9">
      <c r="A12" s="14" t="s">
        <v>20</v>
      </c>
      <c r="B12" s="32">
        <f>B10-B11</f>
        <v>111</v>
      </c>
      <c r="C12" s="32">
        <f>C10-C11</f>
        <v>84</v>
      </c>
      <c r="D12" s="29">
        <f t="shared" si="0"/>
        <v>32.142857142857146</v>
      </c>
    </row>
    <row r="13" spans="1:9">
      <c r="A13" s="14"/>
      <c r="B13" s="28"/>
      <c r="C13" s="28"/>
      <c r="D13" s="27"/>
    </row>
    <row r="14" spans="1:9">
      <c r="A14" s="1" t="s">
        <v>29</v>
      </c>
      <c r="B14" s="2">
        <v>-134</v>
      </c>
      <c r="C14" s="2">
        <v>381</v>
      </c>
      <c r="D14" s="22" t="str">
        <f t="shared" si="0"/>
        <v>&gt;100</v>
      </c>
    </row>
    <row r="15" spans="1:9">
      <c r="A15" s="1" t="s">
        <v>130</v>
      </c>
      <c r="B15" s="23">
        <v>139</v>
      </c>
      <c r="C15" s="23">
        <v>-311</v>
      </c>
      <c r="D15" s="22" t="str">
        <f t="shared" si="0"/>
        <v>&gt;100</v>
      </c>
    </row>
    <row r="16" spans="1:9" ht="31.5" customHeight="1">
      <c r="A16" s="31" t="s">
        <v>127</v>
      </c>
      <c r="B16" s="30">
        <f>B14+B15</f>
        <v>5</v>
      </c>
      <c r="C16" s="30">
        <f>C14+C15</f>
        <v>70</v>
      </c>
      <c r="D16" s="29">
        <f t="shared" si="0"/>
        <v>-92.857142857142861</v>
      </c>
    </row>
    <row r="17" spans="1:4">
      <c r="A17" s="14"/>
      <c r="B17" s="28"/>
      <c r="C17" s="28"/>
      <c r="D17" s="27"/>
    </row>
    <row r="18" spans="1:4">
      <c r="A18" s="1" t="s">
        <v>28</v>
      </c>
      <c r="B18" s="2">
        <v>90</v>
      </c>
      <c r="C18" s="2">
        <v>35</v>
      </c>
      <c r="D18" s="22" t="str">
        <f t="shared" si="0"/>
        <v>&gt;100</v>
      </c>
    </row>
    <row r="19" spans="1:4">
      <c r="A19" s="1" t="s">
        <v>18</v>
      </c>
      <c r="B19" s="2">
        <v>26</v>
      </c>
      <c r="C19" s="2">
        <v>50</v>
      </c>
      <c r="D19" s="22">
        <f t="shared" si="0"/>
        <v>-48</v>
      </c>
    </row>
    <row r="20" spans="1:4">
      <c r="A20" s="1" t="s">
        <v>17</v>
      </c>
      <c r="B20" s="2">
        <v>-59</v>
      </c>
      <c r="C20" s="2">
        <v>-8</v>
      </c>
      <c r="D20" s="22" t="str">
        <f t="shared" si="0"/>
        <v>&gt;100</v>
      </c>
    </row>
    <row r="21" spans="1:4">
      <c r="A21" s="1" t="s">
        <v>16</v>
      </c>
      <c r="B21" s="2">
        <v>562</v>
      </c>
      <c r="C21" s="2">
        <v>557</v>
      </c>
      <c r="D21" s="22">
        <f t="shared" si="0"/>
        <v>0.89766606822262118</v>
      </c>
    </row>
    <row r="22" spans="1:4">
      <c r="A22" s="1" t="s">
        <v>15</v>
      </c>
      <c r="B22" s="2">
        <v>-80</v>
      </c>
      <c r="C22" s="2">
        <v>-84</v>
      </c>
      <c r="D22" s="22">
        <f t="shared" si="0"/>
        <v>-4.7619047619047619</v>
      </c>
    </row>
    <row r="23" spans="1:4">
      <c r="A23" s="26" t="s">
        <v>14</v>
      </c>
      <c r="B23" s="25">
        <f>B7-B8+B12+B16+B18+B19+B20-B21+B22</f>
        <v>321</v>
      </c>
      <c r="C23" s="25">
        <f>C7-C8+C12+C16+C18+C19+C20-C21+C22</f>
        <v>361</v>
      </c>
      <c r="D23" s="20">
        <f t="shared" si="0"/>
        <v>-11.080332409972298</v>
      </c>
    </row>
    <row r="24" spans="1:4">
      <c r="A24" s="1" t="s">
        <v>13</v>
      </c>
      <c r="B24" s="2">
        <v>-7</v>
      </c>
      <c r="C24" s="2">
        <v>-12</v>
      </c>
      <c r="D24" s="22">
        <f t="shared" si="0"/>
        <v>-41.666666666666671</v>
      </c>
    </row>
    <row r="25" spans="1:4">
      <c r="A25" s="24" t="s">
        <v>27</v>
      </c>
      <c r="B25" s="23">
        <v>0</v>
      </c>
      <c r="C25" s="23">
        <v>1</v>
      </c>
      <c r="D25" s="22" t="str">
        <f t="shared" si="0"/>
        <v>-100</v>
      </c>
    </row>
    <row r="26" spans="1:4">
      <c r="A26" s="1"/>
      <c r="B26" s="2"/>
      <c r="C26" s="2"/>
      <c r="D26" s="22"/>
    </row>
    <row r="27" spans="1:4">
      <c r="A27" s="14" t="s">
        <v>12</v>
      </c>
      <c r="B27" s="11">
        <f>B23+B24-B25</f>
        <v>314</v>
      </c>
      <c r="C27" s="11">
        <f>C23+C24-C25</f>
        <v>348</v>
      </c>
      <c r="D27" s="20">
        <f t="shared" si="0"/>
        <v>-9.7701149425287355</v>
      </c>
    </row>
    <row r="28" spans="1:4">
      <c r="A28" s="1" t="s">
        <v>11</v>
      </c>
      <c r="B28" s="23">
        <v>24</v>
      </c>
      <c r="C28" s="23">
        <v>105</v>
      </c>
      <c r="D28" s="22">
        <f t="shared" si="0"/>
        <v>-77.142857142857153</v>
      </c>
    </row>
    <row r="29" spans="1:4">
      <c r="A29" s="1"/>
      <c r="B29" s="2"/>
      <c r="C29" s="2"/>
      <c r="D29" s="22"/>
    </row>
    <row r="30" spans="1:4" ht="13.5" thickBot="1">
      <c r="A30" s="14" t="s">
        <v>10</v>
      </c>
      <c r="B30" s="21">
        <f>B27-B28</f>
        <v>290</v>
      </c>
      <c r="C30" s="21">
        <f>C27-C28</f>
        <v>243</v>
      </c>
      <c r="D30" s="20">
        <f t="shared" si="0"/>
        <v>19.34156378600823</v>
      </c>
    </row>
    <row r="31" spans="1:4" ht="13.5" thickTop="1">
      <c r="A31" s="19" t="s">
        <v>26</v>
      </c>
      <c r="B31" s="13">
        <v>287</v>
      </c>
      <c r="C31" s="13">
        <v>279</v>
      </c>
      <c r="D31" s="3"/>
    </row>
    <row r="32" spans="1:4">
      <c r="A32" s="19" t="s">
        <v>25</v>
      </c>
      <c r="B32" s="13">
        <v>3</v>
      </c>
      <c r="C32" s="13">
        <v>-36</v>
      </c>
      <c r="D32" s="3"/>
    </row>
    <row r="33" spans="1:9">
      <c r="A33" s="1"/>
      <c r="B33" s="1"/>
      <c r="C33" s="7"/>
      <c r="D33" s="1"/>
    </row>
    <row r="34" spans="1:9">
      <c r="A34" s="17"/>
      <c r="B34" s="16"/>
      <c r="C34" s="16"/>
      <c r="D34" s="16"/>
    </row>
    <row r="42" spans="1:9">
      <c r="E42" s="1"/>
      <c r="F42" s="1"/>
      <c r="G42" s="1"/>
      <c r="H42" s="1"/>
      <c r="I42" s="1"/>
    </row>
    <row r="43" spans="1:9">
      <c r="E43" s="16"/>
      <c r="F43" s="16"/>
      <c r="G43" s="16"/>
      <c r="H43" s="16"/>
      <c r="I43" s="16"/>
    </row>
  </sheetData>
  <pageMargins left="0.7" right="0.7" top="0.78740157499999996" bottom="0.78740157499999996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/>
  </sheetViews>
  <sheetFormatPr baseColWidth="10" defaultColWidth="53.85546875" defaultRowHeight="12.75"/>
  <cols>
    <col min="1" max="1" width="53.85546875" style="36"/>
    <col min="2" max="4" width="19.7109375" style="36" customWidth="1"/>
    <col min="5" max="16384" width="53.85546875" style="36"/>
  </cols>
  <sheetData>
    <row r="1" spans="1:4" ht="25.5" customHeight="1">
      <c r="A1" s="44" t="s">
        <v>41</v>
      </c>
    </row>
    <row r="2" spans="1:4" ht="11.25" customHeight="1">
      <c r="A2" s="53"/>
      <c r="B2" s="10" t="s">
        <v>100</v>
      </c>
      <c r="C2" s="10" t="s">
        <v>100</v>
      </c>
      <c r="D2" s="9" t="s">
        <v>7</v>
      </c>
    </row>
    <row r="3" spans="1:4" ht="11.25" customHeight="1">
      <c r="A3" s="52"/>
      <c r="B3" s="51">
        <v>2015</v>
      </c>
      <c r="C3" s="7">
        <v>2014</v>
      </c>
      <c r="D3" s="50"/>
    </row>
    <row r="4" spans="1:4" ht="11.25" customHeight="1">
      <c r="A4" s="49"/>
      <c r="B4" s="6" t="s">
        <v>32</v>
      </c>
      <c r="C4" s="6" t="s">
        <v>32</v>
      </c>
      <c r="D4" s="48" t="s">
        <v>6</v>
      </c>
    </row>
    <row r="5" spans="1:4" ht="12" customHeight="1">
      <c r="A5" s="46" t="s">
        <v>10</v>
      </c>
      <c r="B5" s="20">
        <v>290</v>
      </c>
      <c r="C5" s="47">
        <v>243</v>
      </c>
      <c r="D5" s="38">
        <f>IF(C5=0,0,IF(B5=0,"-100",IF(ABS((B5-C5)/C5*100)&gt;100,"&gt;100",((B5-C5)/C5*100))))</f>
        <v>19.34156378600823</v>
      </c>
    </row>
    <row r="6" spans="1:4" ht="36" customHeight="1">
      <c r="A6" s="46" t="s">
        <v>39</v>
      </c>
      <c r="B6" s="19"/>
      <c r="C6" s="19"/>
      <c r="D6" s="19"/>
    </row>
    <row r="7" spans="1:4" ht="31.5" customHeight="1">
      <c r="A7" s="12" t="s">
        <v>40</v>
      </c>
      <c r="B7" s="13">
        <v>159</v>
      </c>
      <c r="C7" s="13">
        <v>-358</v>
      </c>
      <c r="D7" s="42" t="str">
        <f>IF(C7=0,0,IF(B7=0,"-100",IF(ABS((B7-C7)/C7*100)&gt;100,"&gt;100",((B7-C7)/C7*100))))</f>
        <v>&gt;100</v>
      </c>
    </row>
    <row r="8" spans="1:4" ht="30" customHeight="1">
      <c r="A8" s="106" t="s">
        <v>131</v>
      </c>
      <c r="B8" s="13">
        <v>-5</v>
      </c>
      <c r="C8" s="13">
        <v>-11</v>
      </c>
      <c r="D8" s="42">
        <f>IF(C8=0,0,IF(B8=0,"-100",IF(ABS((B8-C8)/C8*100)&gt;100,"&gt;100",((B8-C8)/C8*100))))</f>
        <v>-54.54545454545454</v>
      </c>
    </row>
    <row r="9" spans="1:4" ht="20.25" customHeight="1">
      <c r="A9" s="12" t="s">
        <v>34</v>
      </c>
      <c r="B9" s="13">
        <v>-50</v>
      </c>
      <c r="C9" s="13">
        <v>113</v>
      </c>
      <c r="D9" s="42" t="str">
        <f t="shared" ref="D9:D21" si="0">IF(C9=0,0,IF(B9=0,"-100",IF(ABS((B9-C9)/C9*100)&gt;100,"&gt;100",((B9-C9)/C9*100))))</f>
        <v>&gt;100</v>
      </c>
    </row>
    <row r="10" spans="1:4" s="44" customFormat="1" ht="35.25" customHeight="1">
      <c r="B10" s="45">
        <f>SUM(B7:B9)</f>
        <v>104</v>
      </c>
      <c r="C10" s="45">
        <f>SUM(C7:C9)</f>
        <v>-256</v>
      </c>
      <c r="D10" s="38" t="str">
        <f t="shared" si="0"/>
        <v>&gt;100</v>
      </c>
    </row>
    <row r="11" spans="1:4" s="44" customFormat="1" ht="25.5">
      <c r="A11" s="46" t="s">
        <v>39</v>
      </c>
      <c r="B11" s="13"/>
      <c r="C11" s="13"/>
      <c r="D11" s="3"/>
    </row>
    <row r="12" spans="1:4" ht="28.5" customHeight="1">
      <c r="A12" s="12" t="s">
        <v>38</v>
      </c>
    </row>
    <row r="13" spans="1:4" ht="12" customHeight="1">
      <c r="A13" s="43" t="s">
        <v>35</v>
      </c>
      <c r="B13" s="13">
        <v>1</v>
      </c>
      <c r="C13" s="13">
        <v>364</v>
      </c>
      <c r="D13" s="42">
        <f t="shared" si="0"/>
        <v>-99.72527472527473</v>
      </c>
    </row>
    <row r="14" spans="1:4">
      <c r="A14" s="43" t="s">
        <v>37</v>
      </c>
      <c r="B14" s="13">
        <v>29</v>
      </c>
      <c r="C14" s="13">
        <v>7</v>
      </c>
      <c r="D14" s="42" t="str">
        <f t="shared" si="0"/>
        <v>&gt;100</v>
      </c>
    </row>
    <row r="15" spans="1:4" ht="13.5" customHeight="1">
      <c r="A15" s="12" t="s">
        <v>36</v>
      </c>
      <c r="C15" s="13"/>
      <c r="D15" s="42"/>
    </row>
    <row r="16" spans="1:4" ht="14.25" customHeight="1">
      <c r="A16" s="43" t="s">
        <v>35</v>
      </c>
      <c r="B16" s="13">
        <v>25</v>
      </c>
      <c r="C16" s="13">
        <v>11</v>
      </c>
      <c r="D16" s="42" t="str">
        <f t="shared" si="0"/>
        <v>&gt;100</v>
      </c>
    </row>
    <row r="17" spans="1:5" ht="25.5">
      <c r="A17" s="12" t="s">
        <v>131</v>
      </c>
      <c r="B17" s="13">
        <v>36</v>
      </c>
      <c r="C17" s="13">
        <v>28</v>
      </c>
      <c r="D17" s="13">
        <f t="shared" si="0"/>
        <v>28.571428571428569</v>
      </c>
    </row>
    <row r="18" spans="1:5" ht="13.5" customHeight="1">
      <c r="A18" s="12" t="s">
        <v>34</v>
      </c>
      <c r="B18" s="13">
        <v>-5</v>
      </c>
      <c r="C18" s="13">
        <v>-118</v>
      </c>
      <c r="D18" s="13">
        <f t="shared" si="0"/>
        <v>-95.762711864406782</v>
      </c>
    </row>
    <row r="19" spans="1:5" ht="13.5" customHeight="1">
      <c r="A19" s="19"/>
      <c r="B19" s="41">
        <f>SUM(B13:B18)</f>
        <v>86</v>
      </c>
      <c r="C19" s="41">
        <f>SUM(C13:C18)</f>
        <v>292</v>
      </c>
      <c r="D19" s="13">
        <f t="shared" si="0"/>
        <v>-70.547945205479451</v>
      </c>
    </row>
    <row r="20" spans="1:5" ht="13.5" customHeight="1">
      <c r="A20" s="26" t="s">
        <v>33</v>
      </c>
      <c r="B20" s="40">
        <v>190</v>
      </c>
      <c r="C20" s="40">
        <v>36</v>
      </c>
      <c r="D20" s="20" t="str">
        <f t="shared" si="0"/>
        <v>&gt;100</v>
      </c>
    </row>
    <row r="21" spans="1:5" ht="19.5" customHeight="1" thickBot="1">
      <c r="A21" s="26" t="s">
        <v>136</v>
      </c>
      <c r="B21" s="39">
        <f>B5+B20</f>
        <v>480</v>
      </c>
      <c r="C21" s="39">
        <f>C5+C20</f>
        <v>279</v>
      </c>
      <c r="D21" s="20">
        <f t="shared" si="0"/>
        <v>72.043010752688176</v>
      </c>
    </row>
    <row r="22" spans="1:5" ht="16.5" customHeight="1" thickTop="1">
      <c r="A22" s="12" t="s">
        <v>26</v>
      </c>
      <c r="B22" s="13">
        <v>464</v>
      </c>
      <c r="C22" s="13">
        <v>295</v>
      </c>
      <c r="D22" s="13"/>
    </row>
    <row r="23" spans="1:5" ht="13.5" customHeight="1">
      <c r="A23" s="19" t="s">
        <v>25</v>
      </c>
      <c r="B23" s="13">
        <v>16</v>
      </c>
      <c r="C23" s="13">
        <v>-16</v>
      </c>
      <c r="D23" s="13"/>
    </row>
    <row r="24" spans="1:5" ht="11.25" customHeight="1">
      <c r="A24" s="26"/>
      <c r="B24" s="37"/>
      <c r="C24" s="37"/>
      <c r="D24" s="13"/>
    </row>
    <row r="25" spans="1:5" ht="19.5" customHeight="1">
      <c r="A25" s="151"/>
      <c r="B25" s="151"/>
      <c r="C25" s="151"/>
      <c r="D25" s="151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38">
        <v>0</v>
      </c>
    </row>
    <row r="31" spans="1:5" ht="25.5" customHeight="1">
      <c r="E31" s="19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19"/>
      <c r="F50" s="19"/>
    </row>
    <row r="51" spans="5:8" ht="11.25" customHeight="1">
      <c r="E51" s="37"/>
      <c r="F51" s="37"/>
      <c r="G51" s="37"/>
      <c r="H51" s="37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A30" sqref="A30"/>
    </sheetView>
  </sheetViews>
  <sheetFormatPr baseColWidth="10" defaultColWidth="77.85546875" defaultRowHeight="18" customHeight="1"/>
  <cols>
    <col min="1" max="1" width="72" style="54" bestFit="1" customWidth="1"/>
    <col min="2" max="2" width="20.28515625" style="54" customWidth="1"/>
    <col min="3" max="3" width="17.42578125" style="54" customWidth="1"/>
    <col min="4" max="4" width="19.28515625" style="54" customWidth="1"/>
    <col min="5" max="5" width="77.85546875" style="57"/>
    <col min="6" max="6" width="77.85546875" style="56"/>
    <col min="7" max="7" width="77.85546875" style="55"/>
    <col min="8" max="16384" width="77.85546875" style="54"/>
  </cols>
  <sheetData>
    <row r="1" spans="1:8" s="78" customFormat="1" ht="35.25" customHeight="1">
      <c r="A1" s="62" t="s">
        <v>125</v>
      </c>
      <c r="B1" s="61"/>
      <c r="C1" s="61"/>
      <c r="D1" s="61"/>
      <c r="E1" s="61"/>
      <c r="F1" s="100"/>
      <c r="G1" s="101"/>
    </row>
    <row r="2" spans="1:8" ht="18" customHeight="1">
      <c r="A2" s="90"/>
      <c r="B2" s="89" t="s">
        <v>101</v>
      </c>
      <c r="C2" s="89" t="s">
        <v>111</v>
      </c>
      <c r="D2" s="88"/>
    </row>
    <row r="3" spans="1:8" ht="18" customHeight="1">
      <c r="A3" s="61"/>
      <c r="B3" s="87">
        <v>2015</v>
      </c>
      <c r="C3" s="7">
        <v>2014</v>
      </c>
      <c r="D3" s="86" t="s">
        <v>7</v>
      </c>
      <c r="G3" s="81"/>
    </row>
    <row r="4" spans="1:8" ht="18" customHeight="1">
      <c r="A4" s="84" t="s">
        <v>119</v>
      </c>
      <c r="B4" s="83" t="s">
        <v>32</v>
      </c>
      <c r="C4" s="83" t="s">
        <v>32</v>
      </c>
      <c r="D4" s="82" t="s">
        <v>126</v>
      </c>
      <c r="G4" s="81"/>
    </row>
    <row r="5" spans="1:8" ht="18.75" customHeight="1">
      <c r="A5" s="78" t="s">
        <v>73</v>
      </c>
      <c r="B5" s="2">
        <v>655</v>
      </c>
      <c r="C5" s="2">
        <v>1064</v>
      </c>
      <c r="D5" s="22">
        <f>IF(C5=0,0,IF(B5=0,"-100",IF(ABS((B5-C5)/C5*100)&gt;100,"&gt;100",((B5-C5)/C5*100))))</f>
        <v>-38.439849624060152</v>
      </c>
      <c r="G5" s="81"/>
      <c r="H5" s="66"/>
    </row>
    <row r="6" spans="1:8" ht="18.75" customHeight="1">
      <c r="A6" s="78" t="s">
        <v>72</v>
      </c>
      <c r="B6" s="2">
        <v>22681</v>
      </c>
      <c r="C6" s="2">
        <v>23565</v>
      </c>
      <c r="D6" s="22">
        <f t="shared" ref="D6:D8" si="0">IF(C6=0,0,IF(B6=0,"-100",IF(ABS((B6-C6)/C6*100)&gt;100,"&gt;100",((B6-C6)/C6*100))))</f>
        <v>-3.7513261192446428</v>
      </c>
      <c r="F6" s="96"/>
      <c r="G6" s="81"/>
      <c r="H6" s="66"/>
    </row>
    <row r="7" spans="1:8" ht="18.75" customHeight="1">
      <c r="A7" s="78" t="s">
        <v>71</v>
      </c>
      <c r="B7" s="2">
        <v>107512</v>
      </c>
      <c r="C7" s="2">
        <v>108255</v>
      </c>
      <c r="D7" s="22">
        <f t="shared" si="0"/>
        <v>-0.68634243222022073</v>
      </c>
      <c r="F7" s="96"/>
      <c r="G7" s="81"/>
      <c r="H7" s="66"/>
    </row>
    <row r="8" spans="1:8" ht="18.75" customHeight="1">
      <c r="A8" s="78" t="s">
        <v>132</v>
      </c>
      <c r="B8" s="2">
        <v>-2787</v>
      </c>
      <c r="C8" s="2">
        <v>-2747</v>
      </c>
      <c r="D8" s="22">
        <f t="shared" si="0"/>
        <v>1.456133964324718</v>
      </c>
      <c r="F8" s="96"/>
      <c r="G8" s="81"/>
      <c r="H8" s="66"/>
    </row>
    <row r="9" spans="1:8" ht="18.75" customHeight="1">
      <c r="A9" s="78" t="s">
        <v>103</v>
      </c>
      <c r="B9" s="2">
        <v>63</v>
      </c>
      <c r="C9" s="2">
        <v>114</v>
      </c>
      <c r="D9" s="22">
        <f>IF(C9=0,0,IF(B9=0,"-100",IF(ABS((B9-C9)/C9*100)&gt;100,"&gt;100",((B9-C9)/C9*100))))</f>
        <v>-44.736842105263158</v>
      </c>
      <c r="F9" s="96"/>
      <c r="G9" s="81"/>
      <c r="H9" s="66"/>
    </row>
    <row r="10" spans="1:8" ht="18.75" customHeight="1">
      <c r="A10" s="78" t="s">
        <v>70</v>
      </c>
      <c r="B10" s="2">
        <v>15958</v>
      </c>
      <c r="C10" s="2">
        <v>16306</v>
      </c>
      <c r="D10" s="22">
        <f>IF(C10=0,0,IF(B10=0,"-100",IF(ABS((B10-C10)/C10*100)&gt;100,"&gt;100",((B10-C10)/C10*100))))</f>
        <v>-2.1341837360480804</v>
      </c>
      <c r="F10" s="96"/>
      <c r="G10" s="81"/>
      <c r="H10" s="66"/>
    </row>
    <row r="11" spans="1:8" ht="18.75" customHeight="1">
      <c r="A11" s="78" t="s">
        <v>69</v>
      </c>
      <c r="B11" s="2">
        <v>2902</v>
      </c>
      <c r="C11" s="2">
        <v>3483</v>
      </c>
      <c r="D11" s="22">
        <f t="shared" ref="D11:D21" si="1">IF(C11=0,0,IF(B11=0,"-100",IF(ABS((B11-C11)/C11*100)&gt;100,"&gt;100",((B11-C11)/C11*100))))</f>
        <v>-16.681022107378695</v>
      </c>
      <c r="H11" s="77"/>
    </row>
    <row r="12" spans="1:8" ht="18.75" customHeight="1">
      <c r="A12" s="78" t="s">
        <v>68</v>
      </c>
      <c r="B12" s="2">
        <v>41361</v>
      </c>
      <c r="C12" s="2">
        <v>45120</v>
      </c>
      <c r="D12" s="22">
        <f t="shared" si="1"/>
        <v>-8.3311170212765955</v>
      </c>
      <c r="F12" s="96"/>
      <c r="H12" s="77"/>
    </row>
    <row r="13" spans="1:8" ht="18.75" customHeight="1">
      <c r="A13" s="78" t="s">
        <v>67</v>
      </c>
      <c r="B13" s="2">
        <v>241</v>
      </c>
      <c r="C13" s="2">
        <v>318</v>
      </c>
      <c r="D13" s="22">
        <f t="shared" si="1"/>
        <v>-24.213836477987421</v>
      </c>
      <c r="H13" s="77"/>
    </row>
    <row r="14" spans="1:8" ht="18.75" customHeight="1">
      <c r="A14" s="78" t="s">
        <v>66</v>
      </c>
      <c r="B14" s="2">
        <v>566</v>
      </c>
      <c r="C14" s="2">
        <v>568</v>
      </c>
      <c r="D14" s="22" t="s">
        <v>102</v>
      </c>
      <c r="G14" s="98"/>
      <c r="H14" s="77"/>
    </row>
    <row r="15" spans="1:8" ht="18.75" customHeight="1">
      <c r="A15" s="78" t="s">
        <v>65</v>
      </c>
      <c r="B15" s="2">
        <v>79</v>
      </c>
      <c r="C15" s="2">
        <v>80</v>
      </c>
      <c r="D15" s="22">
        <f t="shared" si="1"/>
        <v>-1.25</v>
      </c>
      <c r="H15" s="77"/>
    </row>
    <row r="16" spans="1:8" ht="18.75" customHeight="1">
      <c r="A16" s="78" t="s">
        <v>64</v>
      </c>
      <c r="B16" s="2">
        <v>139</v>
      </c>
      <c r="C16" s="2">
        <v>139</v>
      </c>
      <c r="D16" s="22">
        <f t="shared" si="1"/>
        <v>0</v>
      </c>
      <c r="H16" s="77"/>
    </row>
    <row r="17" spans="1:8" ht="18.75" customHeight="1">
      <c r="A17" s="78" t="s">
        <v>63</v>
      </c>
      <c r="B17" s="2">
        <v>66</v>
      </c>
      <c r="C17" s="2">
        <v>56</v>
      </c>
      <c r="D17" s="22">
        <f t="shared" si="1"/>
        <v>17.857142857142858</v>
      </c>
      <c r="H17" s="77"/>
    </row>
    <row r="18" spans="1:8" ht="18.75" customHeight="1">
      <c r="A18" s="78" t="s">
        <v>62</v>
      </c>
      <c r="B18" s="2">
        <v>58</v>
      </c>
      <c r="C18" s="2">
        <v>57</v>
      </c>
      <c r="D18" s="22">
        <f t="shared" si="1"/>
        <v>1.7543859649122806</v>
      </c>
      <c r="H18" s="66"/>
    </row>
    <row r="19" spans="1:8" ht="18.75" customHeight="1">
      <c r="A19" s="78" t="s">
        <v>52</v>
      </c>
      <c r="B19" s="2">
        <v>716</v>
      </c>
      <c r="C19" s="2">
        <v>784</v>
      </c>
      <c r="D19" s="22">
        <f t="shared" si="1"/>
        <v>-8.6734693877551017</v>
      </c>
      <c r="H19" s="66"/>
    </row>
    <row r="20" spans="1:8" ht="18.75" customHeight="1">
      <c r="A20" s="78" t="s">
        <v>61</v>
      </c>
      <c r="B20" s="2">
        <v>592</v>
      </c>
      <c r="C20" s="2">
        <v>445</v>
      </c>
      <c r="D20" s="22">
        <f t="shared" si="1"/>
        <v>33.033707865168537</v>
      </c>
      <c r="H20" s="66"/>
    </row>
    <row r="21" spans="1:8" s="63" customFormat="1" ht="18.75" customHeight="1" thickBot="1">
      <c r="A21" s="62" t="s">
        <v>5</v>
      </c>
      <c r="B21" s="97">
        <f>SUM(B5:B20)</f>
        <v>190802</v>
      </c>
      <c r="C21" s="97">
        <f>SUM(C5:C20)</f>
        <v>197607</v>
      </c>
      <c r="D21" s="97">
        <f t="shared" si="1"/>
        <v>-3.4437039173713484</v>
      </c>
      <c r="E21" s="94"/>
      <c r="F21" s="96"/>
      <c r="G21" s="92"/>
      <c r="H21" s="91"/>
    </row>
    <row r="22" spans="1:8" s="63" customFormat="1" ht="18" customHeight="1" thickTop="1">
      <c r="A22" s="62"/>
      <c r="B22" s="95"/>
      <c r="C22" s="11"/>
      <c r="D22" s="62"/>
      <c r="E22" s="94"/>
      <c r="F22" s="93"/>
      <c r="G22" s="92"/>
      <c r="H22" s="91"/>
    </row>
    <row r="23" spans="1:8" ht="18" customHeight="1">
      <c r="A23" s="90"/>
      <c r="B23" s="99" t="s">
        <v>101</v>
      </c>
      <c r="C23" s="89" t="s">
        <v>111</v>
      </c>
      <c r="D23" s="88"/>
      <c r="H23" s="66"/>
    </row>
    <row r="24" spans="1:8" ht="18" customHeight="1">
      <c r="A24" s="61"/>
      <c r="B24" s="87">
        <v>2015</v>
      </c>
      <c r="C24" s="7">
        <v>2014</v>
      </c>
      <c r="D24" s="86" t="s">
        <v>7</v>
      </c>
      <c r="F24" s="85"/>
      <c r="H24" s="66"/>
    </row>
    <row r="25" spans="1:8" ht="18" customHeight="1">
      <c r="A25" s="84" t="s">
        <v>120</v>
      </c>
      <c r="B25" s="83" t="s">
        <v>32</v>
      </c>
      <c r="C25" s="83" t="s">
        <v>32</v>
      </c>
      <c r="D25" s="82" t="s">
        <v>126</v>
      </c>
      <c r="G25" s="81"/>
      <c r="H25" s="66"/>
    </row>
    <row r="26" spans="1:8" ht="18.75" customHeight="1">
      <c r="A26" s="78" t="s">
        <v>60</v>
      </c>
      <c r="B26" s="79">
        <v>54820</v>
      </c>
      <c r="C26" s="76">
        <v>58986</v>
      </c>
      <c r="D26" s="75">
        <f t="shared" ref="D26:D28" si="2">IF(C26=0,0,IF(B26=0,"-100",IF(ABS((B26-C26)/C26*100)&gt;100,"&gt;100",((B26-C26)/C26*100))))</f>
        <v>-7.0626928423693753</v>
      </c>
      <c r="E26" s="66"/>
      <c r="F26" s="54"/>
      <c r="G26" s="54"/>
    </row>
    <row r="27" spans="1:8" ht="18.75" customHeight="1">
      <c r="A27" s="78" t="s">
        <v>59</v>
      </c>
      <c r="B27" s="79">
        <v>58489</v>
      </c>
      <c r="C27" s="76">
        <v>57996</v>
      </c>
      <c r="D27" s="75">
        <f t="shared" si="2"/>
        <v>0.8500586247327403</v>
      </c>
      <c r="E27" s="66"/>
      <c r="F27" s="54"/>
      <c r="G27" s="54"/>
    </row>
    <row r="28" spans="1:8" ht="18.75" customHeight="1">
      <c r="A28" s="78" t="s">
        <v>58</v>
      </c>
      <c r="B28" s="79">
        <v>39701</v>
      </c>
      <c r="C28" s="76">
        <v>40714</v>
      </c>
      <c r="D28" s="75">
        <f t="shared" si="2"/>
        <v>-2.4880876357027066</v>
      </c>
      <c r="E28" s="66"/>
      <c r="F28" s="80"/>
      <c r="G28" s="54"/>
    </row>
    <row r="29" spans="1:8" ht="18.75" customHeight="1">
      <c r="A29" s="78" t="s">
        <v>133</v>
      </c>
      <c r="B29" s="79">
        <v>681</v>
      </c>
      <c r="C29" s="76">
        <v>1176</v>
      </c>
      <c r="D29" s="75">
        <f>IF(C29=0,0,IF(B29=0,"-100",IF(ABS((B29-C29)/C29*100)&gt;100,"&gt;100",((B29-C29)/C29*100))))</f>
        <v>-42.091836734693878</v>
      </c>
      <c r="E29" s="66"/>
      <c r="F29" s="54"/>
      <c r="G29" s="54"/>
    </row>
    <row r="30" spans="1:8" ht="18.75" customHeight="1">
      <c r="A30" s="78" t="s">
        <v>57</v>
      </c>
      <c r="B30" s="103">
        <v>17410</v>
      </c>
      <c r="C30" s="104">
        <v>18169</v>
      </c>
      <c r="D30" s="75">
        <f>IF(C30=0,0,IF(B30=0,"-100",IF(ABS((B30-C30)/C30*100)&gt;100,"&gt;100",((B30-C30)/C30*100))))</f>
        <v>-4.1774450987946503</v>
      </c>
      <c r="E30" s="66"/>
      <c r="F30" s="54"/>
      <c r="G30" s="54"/>
    </row>
    <row r="31" spans="1:8" ht="18.75" customHeight="1">
      <c r="A31" s="78" t="s">
        <v>56</v>
      </c>
      <c r="B31" s="79">
        <v>3267</v>
      </c>
      <c r="C31" s="76">
        <v>3926</v>
      </c>
      <c r="D31" s="75">
        <f t="shared" ref="D31:D37" si="3">IF(C31=0,0,IF(B31=0,"-100",IF(ABS((B31-C31)/C31*100)&gt;100,"&gt;100",((B31-C31)/C31*100))))</f>
        <v>-16.785532348446257</v>
      </c>
      <c r="E31" s="66"/>
      <c r="F31" s="54"/>
      <c r="G31" s="54"/>
    </row>
    <row r="32" spans="1:8" ht="18.75" customHeight="1">
      <c r="A32" s="78" t="s">
        <v>55</v>
      </c>
      <c r="B32" s="76">
        <v>2776</v>
      </c>
      <c r="C32" s="76">
        <v>2846</v>
      </c>
      <c r="D32" s="75">
        <f t="shared" si="3"/>
        <v>-2.4595924104005622</v>
      </c>
      <c r="E32" s="66"/>
      <c r="F32" s="54"/>
      <c r="G32" s="54"/>
    </row>
    <row r="33" spans="1:7" ht="18.75" customHeight="1">
      <c r="A33" s="78" t="s">
        <v>54</v>
      </c>
      <c r="B33" s="76">
        <v>2</v>
      </c>
      <c r="C33" s="76">
        <v>6</v>
      </c>
      <c r="D33" s="75">
        <f t="shared" si="3"/>
        <v>-66.666666666666657</v>
      </c>
      <c r="E33" s="66"/>
      <c r="F33" s="54"/>
      <c r="G33" s="54"/>
    </row>
    <row r="34" spans="1:7" ht="18.75" customHeight="1">
      <c r="A34" s="78" t="s">
        <v>53</v>
      </c>
      <c r="B34" s="76">
        <v>113</v>
      </c>
      <c r="C34" s="76">
        <v>73</v>
      </c>
      <c r="D34" s="75">
        <f t="shared" si="3"/>
        <v>54.794520547945204</v>
      </c>
      <c r="E34" s="66"/>
      <c r="F34" s="54"/>
      <c r="G34" s="54"/>
    </row>
    <row r="35" spans="1:7" ht="18.75" customHeight="1">
      <c r="A35" s="78" t="s">
        <v>52</v>
      </c>
      <c r="B35" s="76">
        <v>50</v>
      </c>
      <c r="C35" s="76">
        <v>100</v>
      </c>
      <c r="D35" s="75">
        <f t="shared" si="3"/>
        <v>-50</v>
      </c>
      <c r="E35" s="66"/>
      <c r="F35" s="54"/>
      <c r="G35" s="54"/>
    </row>
    <row r="36" spans="1:7" ht="18.75" customHeight="1">
      <c r="A36" s="78" t="s">
        <v>51</v>
      </c>
      <c r="B36" s="76">
        <v>383</v>
      </c>
      <c r="C36" s="76">
        <v>867</v>
      </c>
      <c r="D36" s="75">
        <f t="shared" si="3"/>
        <v>-55.824682814302193</v>
      </c>
      <c r="E36" s="77"/>
      <c r="F36" s="54"/>
      <c r="G36" s="54"/>
    </row>
    <row r="37" spans="1:7" ht="18.75" customHeight="1">
      <c r="A37" s="78" t="s">
        <v>50</v>
      </c>
      <c r="B37" s="76">
        <v>4813</v>
      </c>
      <c r="C37" s="76">
        <v>4846</v>
      </c>
      <c r="D37" s="75">
        <f t="shared" si="3"/>
        <v>-0.68097399917457702</v>
      </c>
      <c r="E37" s="66"/>
      <c r="G37" s="54"/>
    </row>
    <row r="38" spans="1:7" ht="18.75" customHeight="1">
      <c r="A38" s="62" t="s">
        <v>2</v>
      </c>
      <c r="B38" s="76"/>
      <c r="C38" s="76"/>
      <c r="D38" s="76"/>
      <c r="E38" s="66"/>
      <c r="F38" s="54"/>
      <c r="G38" s="54"/>
    </row>
    <row r="39" spans="1:7" ht="18.75" customHeight="1">
      <c r="A39" s="73" t="s">
        <v>49</v>
      </c>
      <c r="B39" s="76">
        <v>1607</v>
      </c>
      <c r="C39" s="76">
        <v>1607</v>
      </c>
      <c r="D39" s="75">
        <f t="shared" ref="D39:D48" si="4">IF(C39=0,0,IF(B39=0,"-100",IF(ABS((B39-C39)/C39*100)&gt;100,"&gt;100",((B39-C39)/C39*100))))</f>
        <v>0</v>
      </c>
      <c r="E39" s="66"/>
      <c r="F39" s="54"/>
      <c r="G39" s="54"/>
    </row>
    <row r="40" spans="1:7" ht="18.75" customHeight="1">
      <c r="A40" s="73" t="s">
        <v>48</v>
      </c>
      <c r="B40" s="76">
        <v>3332</v>
      </c>
      <c r="C40" s="76">
        <v>3332</v>
      </c>
      <c r="D40" s="75">
        <f t="shared" si="4"/>
        <v>0</v>
      </c>
      <c r="E40" s="66"/>
      <c r="F40" s="74"/>
      <c r="G40" s="54"/>
    </row>
    <row r="41" spans="1:7" ht="18.75" customHeight="1">
      <c r="A41" s="73" t="s">
        <v>47</v>
      </c>
      <c r="B41" s="76">
        <v>2240</v>
      </c>
      <c r="C41" s="76">
        <v>1957</v>
      </c>
      <c r="D41" s="75">
        <f t="shared" si="4"/>
        <v>14.460909555442003</v>
      </c>
      <c r="E41" s="77"/>
      <c r="F41" s="74"/>
      <c r="G41" s="54"/>
    </row>
    <row r="42" spans="1:7" ht="18.75" customHeight="1">
      <c r="A42" s="73" t="s">
        <v>46</v>
      </c>
      <c r="B42" s="76">
        <v>467</v>
      </c>
      <c r="C42" s="76">
        <v>420</v>
      </c>
      <c r="D42" s="75">
        <f t="shared" si="4"/>
        <v>11.190476190476192</v>
      </c>
      <c r="E42" s="66"/>
      <c r="F42" s="74"/>
      <c r="G42" s="54"/>
    </row>
    <row r="43" spans="1:7" ht="18.75" customHeight="1">
      <c r="A43" s="73" t="s">
        <v>45</v>
      </c>
      <c r="B43" s="68">
        <v>-10</v>
      </c>
      <c r="C43" s="68">
        <v>-10</v>
      </c>
      <c r="D43" s="67">
        <f t="shared" si="4"/>
        <v>0</v>
      </c>
      <c r="E43" s="66"/>
      <c r="F43" s="54"/>
      <c r="G43" s="54"/>
    </row>
    <row r="44" spans="1:7" ht="18.75" customHeight="1">
      <c r="A44" s="72" t="s">
        <v>44</v>
      </c>
      <c r="B44" s="71">
        <f>SUM(B39:B43)</f>
        <v>7636</v>
      </c>
      <c r="C44" s="71">
        <f>SUM(C39:C43)</f>
        <v>7306</v>
      </c>
      <c r="D44" s="70">
        <f t="shared" si="4"/>
        <v>4.5168354776895701</v>
      </c>
      <c r="E44" s="66"/>
      <c r="F44" s="54"/>
      <c r="G44" s="54"/>
    </row>
    <row r="45" spans="1:7" ht="18.75" customHeight="1">
      <c r="A45" s="69" t="s">
        <v>43</v>
      </c>
      <c r="B45" s="76">
        <v>50</v>
      </c>
      <c r="C45" s="105" t="s">
        <v>102</v>
      </c>
      <c r="D45" s="105" t="s">
        <v>102</v>
      </c>
      <c r="E45" s="66"/>
      <c r="F45" s="54"/>
      <c r="G45" s="54"/>
    </row>
    <row r="46" spans="1:7" s="63" customFormat="1" ht="18.75" customHeight="1">
      <c r="A46" s="62"/>
      <c r="B46" s="68">
        <v>611</v>
      </c>
      <c r="C46" s="68">
        <v>596</v>
      </c>
      <c r="D46" s="67">
        <f t="shared" si="4"/>
        <v>2.5167785234899327</v>
      </c>
    </row>
    <row r="47" spans="1:7" ht="18.75" customHeight="1">
      <c r="A47" s="62" t="s">
        <v>42</v>
      </c>
      <c r="B47" s="65">
        <f>B44+B45+B46</f>
        <v>8297</v>
      </c>
      <c r="C47" s="65">
        <f>C44+C46</f>
        <v>7902</v>
      </c>
      <c r="D47" s="64">
        <f t="shared" si="4"/>
        <v>4.998734497595545</v>
      </c>
      <c r="E47" s="54"/>
      <c r="F47" s="54"/>
      <c r="G47" s="54"/>
    </row>
    <row r="48" spans="1:7" ht="18" customHeight="1" thickBot="1">
      <c r="A48" s="73"/>
      <c r="B48" s="60">
        <f>SUM(B26:B37)+B47</f>
        <v>190802</v>
      </c>
      <c r="C48" s="60">
        <f>SUM(C26:C37)+C47</f>
        <v>197607</v>
      </c>
      <c r="D48" s="59">
        <f t="shared" si="4"/>
        <v>-3.4437039173713484</v>
      </c>
      <c r="E48" s="54"/>
      <c r="F48" s="54"/>
      <c r="G48" s="54"/>
    </row>
    <row r="49" spans="1:7" ht="18" customHeight="1" thickTop="1">
      <c r="A49" s="58"/>
      <c r="E49" s="54"/>
      <c r="F49" s="54"/>
      <c r="G49" s="54"/>
    </row>
    <row r="50" spans="1:7" ht="18" customHeight="1">
      <c r="A50" s="149"/>
      <c r="B50" s="149"/>
      <c r="C50" s="149"/>
      <c r="E50" s="54"/>
      <c r="F50" s="54"/>
      <c r="G50" s="54"/>
    </row>
    <row r="52" spans="1:7" ht="18" customHeight="1">
      <c r="E52" s="54"/>
      <c r="F52" s="54"/>
      <c r="G52" s="54"/>
    </row>
    <row r="53" spans="1:7" ht="18" customHeight="1">
      <c r="E53" s="54"/>
      <c r="F53" s="54"/>
      <c r="G53" s="54"/>
    </row>
    <row r="54" spans="1:7" ht="18" customHeight="1">
      <c r="E54" s="54"/>
      <c r="F54" s="54"/>
      <c r="G54" s="54"/>
    </row>
    <row r="55" spans="1:7" ht="18" customHeight="1">
      <c r="E55" s="54"/>
      <c r="F55" s="54"/>
      <c r="G55" s="54"/>
    </row>
    <row r="56" spans="1:7" ht="18" customHeight="1">
      <c r="E56" s="54"/>
      <c r="F56" s="54"/>
      <c r="G56" s="54"/>
    </row>
    <row r="57" spans="1:7" ht="18" customHeight="1">
      <c r="E57" s="54"/>
      <c r="F57" s="54"/>
      <c r="G57" s="54"/>
    </row>
    <row r="58" spans="1:7" ht="18" customHeight="1">
      <c r="E58" s="54"/>
      <c r="F58" s="54"/>
      <c r="G58" s="54"/>
    </row>
    <row r="59" spans="1:7" ht="18" customHeight="1">
      <c r="E59" s="54"/>
      <c r="F59" s="54"/>
      <c r="G59" s="54"/>
    </row>
    <row r="60" spans="1:7" ht="18" customHeight="1">
      <c r="E60" s="54"/>
      <c r="F60" s="54"/>
      <c r="G60" s="54"/>
    </row>
    <row r="61" spans="1:7" ht="18" customHeight="1">
      <c r="E61" s="54"/>
      <c r="F61" s="54"/>
      <c r="G61" s="54"/>
    </row>
    <row r="62" spans="1:7" ht="18" customHeight="1">
      <c r="E62" s="54"/>
      <c r="F62" s="54"/>
      <c r="G62" s="54"/>
    </row>
    <row r="63" spans="1:7" ht="18" customHeight="1">
      <c r="E63" s="54"/>
      <c r="F63" s="54"/>
      <c r="G63" s="54"/>
    </row>
    <row r="64" spans="1:7" ht="18" customHeight="1">
      <c r="E64" s="54"/>
      <c r="F64" s="54"/>
      <c r="G64" s="54"/>
    </row>
    <row r="65" spans="5:7" ht="18" customHeight="1">
      <c r="E65" s="54"/>
      <c r="F65" s="54"/>
      <c r="G65" s="54"/>
    </row>
    <row r="66" spans="5:7" ht="18" customHeight="1">
      <c r="E66" s="54"/>
      <c r="F66" s="54"/>
      <c r="G66" s="54"/>
    </row>
    <row r="67" spans="5:7" ht="18" customHeight="1">
      <c r="E67" s="54"/>
      <c r="F67" s="54"/>
      <c r="G67" s="54"/>
    </row>
    <row r="68" spans="5:7" ht="18" customHeight="1">
      <c r="E68" s="54"/>
      <c r="F68" s="54"/>
      <c r="G68" s="54"/>
    </row>
    <row r="69" spans="5:7" ht="18" customHeight="1">
      <c r="E69" s="54"/>
      <c r="F69" s="54"/>
      <c r="G69" s="54"/>
    </row>
    <row r="70" spans="5:7" ht="18" customHeight="1">
      <c r="E70" s="54"/>
      <c r="F70" s="54"/>
      <c r="G70" s="54"/>
    </row>
  </sheetData>
  <mergeCells count="1">
    <mergeCell ref="A50:C50"/>
  </mergeCells>
  <pageMargins left="0.98425196850393704" right="0.39370078740157483" top="0.98425196850393704" bottom="0.59055118110236227" header="0.51181102362204722" footer="0.51181102362204722"/>
  <pageSetup paperSize="9" scale="68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A19" sqref="A19"/>
    </sheetView>
  </sheetViews>
  <sheetFormatPr baseColWidth="10" defaultRowHeight="15"/>
  <cols>
    <col min="1" max="1" width="50.42578125" style="108" bestFit="1" customWidth="1"/>
    <col min="2" max="4" width="10.5703125" style="108" bestFit="1" customWidth="1"/>
    <col min="5" max="5" width="11.85546875" style="108" bestFit="1" customWidth="1"/>
    <col min="6" max="6" width="10.5703125" style="108" bestFit="1" customWidth="1"/>
    <col min="7" max="7" width="12.5703125" style="109" bestFit="1" customWidth="1"/>
    <col min="8" max="8" width="14.42578125" style="109" bestFit="1" customWidth="1"/>
    <col min="9" max="9" width="11.140625" style="108" bestFit="1" customWidth="1"/>
    <col min="10" max="10" width="14.42578125" style="109" bestFit="1" customWidth="1"/>
    <col min="11" max="16384" width="11.42578125" style="108"/>
  </cols>
  <sheetData>
    <row r="1" spans="1:10" s="107" customFormat="1" ht="30.75" customHeight="1">
      <c r="A1" s="102" t="s">
        <v>98</v>
      </c>
      <c r="G1" s="129"/>
      <c r="H1" s="129"/>
      <c r="J1" s="129"/>
    </row>
    <row r="2" spans="1:10">
      <c r="A2" s="130"/>
      <c r="B2" s="130"/>
      <c r="C2" s="130"/>
      <c r="D2" s="130"/>
      <c r="E2" s="130"/>
      <c r="F2" s="130"/>
      <c r="G2" s="131" t="s">
        <v>2</v>
      </c>
      <c r="H2" s="131"/>
      <c r="I2" s="130" t="s">
        <v>2</v>
      </c>
      <c r="J2" s="131"/>
    </row>
    <row r="3" spans="1:10">
      <c r="G3" s="109" t="s">
        <v>97</v>
      </c>
      <c r="H3" s="132"/>
      <c r="I3" s="108" t="s">
        <v>97</v>
      </c>
    </row>
    <row r="4" spans="1:10">
      <c r="F4" s="108" t="s">
        <v>96</v>
      </c>
      <c r="G4" s="109" t="s">
        <v>95</v>
      </c>
      <c r="H4" s="133" t="s">
        <v>110</v>
      </c>
      <c r="I4" s="108" t="s">
        <v>94</v>
      </c>
    </row>
    <row r="5" spans="1:10">
      <c r="B5" s="108" t="s">
        <v>93</v>
      </c>
      <c r="C5" s="108" t="s">
        <v>92</v>
      </c>
      <c r="D5" s="108" t="s">
        <v>91</v>
      </c>
      <c r="E5" s="108" t="s">
        <v>90</v>
      </c>
      <c r="F5" s="108" t="s">
        <v>89</v>
      </c>
      <c r="G5" s="109" t="s">
        <v>88</v>
      </c>
      <c r="H5" s="133" t="s">
        <v>79</v>
      </c>
      <c r="I5" s="108" t="s">
        <v>87</v>
      </c>
      <c r="J5" s="109" t="s">
        <v>86</v>
      </c>
    </row>
    <row r="6" spans="1:10" ht="16.5">
      <c r="A6" s="134" t="s">
        <v>32</v>
      </c>
      <c r="B6" s="134" t="s">
        <v>85</v>
      </c>
      <c r="C6" s="134" t="s">
        <v>84</v>
      </c>
      <c r="D6" s="134" t="s">
        <v>83</v>
      </c>
      <c r="E6" s="134" t="s">
        <v>82</v>
      </c>
      <c r="F6" s="134" t="s">
        <v>82</v>
      </c>
      <c r="G6" s="135" t="s">
        <v>81</v>
      </c>
      <c r="H6" s="136" t="s">
        <v>134</v>
      </c>
      <c r="I6" s="134" t="s">
        <v>80</v>
      </c>
      <c r="J6" s="135" t="s">
        <v>79</v>
      </c>
    </row>
    <row r="7" spans="1:10" s="109" customFormat="1">
      <c r="A7" s="137" t="s">
        <v>78</v>
      </c>
      <c r="B7" s="138">
        <v>1607</v>
      </c>
      <c r="C7" s="138">
        <v>3332</v>
      </c>
      <c r="D7" s="138">
        <v>1957</v>
      </c>
      <c r="E7" s="138">
        <v>420</v>
      </c>
      <c r="F7" s="139">
        <v>-10</v>
      </c>
      <c r="G7" s="138">
        <f>SUM(B7:F7)</f>
        <v>7306</v>
      </c>
      <c r="H7" s="140">
        <v>0</v>
      </c>
      <c r="I7" s="138">
        <v>596</v>
      </c>
      <c r="J7" s="138">
        <f>SUM(G7:I7)</f>
        <v>7902</v>
      </c>
    </row>
    <row r="8" spans="1:10">
      <c r="A8" s="141" t="s">
        <v>77</v>
      </c>
      <c r="B8" s="140">
        <v>0</v>
      </c>
      <c r="C8" s="140">
        <v>0</v>
      </c>
      <c r="D8" s="140">
        <v>417</v>
      </c>
      <c r="E8" s="140">
        <v>47</v>
      </c>
      <c r="F8" s="140">
        <v>0</v>
      </c>
      <c r="G8" s="138">
        <f>SUM(B8:F8)</f>
        <v>464</v>
      </c>
      <c r="H8" s="140">
        <v>0</v>
      </c>
      <c r="I8" s="140">
        <v>16</v>
      </c>
      <c r="J8" s="138">
        <f>SUM(G8:I8)</f>
        <v>480</v>
      </c>
    </row>
    <row r="9" spans="1:10">
      <c r="A9" s="141" t="s">
        <v>106</v>
      </c>
      <c r="B9" s="140">
        <v>0</v>
      </c>
      <c r="C9" s="140">
        <v>0</v>
      </c>
      <c r="D9" s="142">
        <v>-131</v>
      </c>
      <c r="E9" s="140">
        <v>0</v>
      </c>
      <c r="F9" s="140">
        <v>0</v>
      </c>
      <c r="G9" s="139">
        <f t="shared" ref="G9:G13" si="0">SUM(B9:F9)</f>
        <v>-131</v>
      </c>
      <c r="H9" s="140">
        <v>0</v>
      </c>
      <c r="I9" s="142">
        <v>-1</v>
      </c>
      <c r="J9" s="139">
        <f t="shared" ref="J9:J13" si="1">SUM(G9:I9)</f>
        <v>-132</v>
      </c>
    </row>
    <row r="10" spans="1:10">
      <c r="A10" s="143" t="s">
        <v>107</v>
      </c>
      <c r="B10" s="140">
        <v>0</v>
      </c>
      <c r="C10" s="140">
        <v>0</v>
      </c>
      <c r="D10" s="142">
        <v>-131</v>
      </c>
      <c r="E10" s="140">
        <v>0</v>
      </c>
      <c r="F10" s="140">
        <v>0</v>
      </c>
      <c r="G10" s="139">
        <f t="shared" si="0"/>
        <v>-131</v>
      </c>
      <c r="H10" s="140">
        <v>0</v>
      </c>
      <c r="I10" s="140">
        <v>0</v>
      </c>
      <c r="J10" s="139">
        <f t="shared" si="1"/>
        <v>-131</v>
      </c>
    </row>
    <row r="11" spans="1:10">
      <c r="A11" s="143" t="s">
        <v>108</v>
      </c>
      <c r="B11" s="140">
        <v>0</v>
      </c>
      <c r="C11" s="140">
        <v>0</v>
      </c>
      <c r="D11" s="140">
        <v>0</v>
      </c>
      <c r="E11" s="140">
        <v>0</v>
      </c>
      <c r="F11" s="140">
        <v>0</v>
      </c>
      <c r="G11" s="138">
        <f t="shared" si="0"/>
        <v>0</v>
      </c>
      <c r="H11" s="140">
        <v>0</v>
      </c>
      <c r="I11" s="142">
        <v>-1</v>
      </c>
      <c r="J11" s="139">
        <f>SUM(B11:I11)</f>
        <v>-1</v>
      </c>
    </row>
    <row r="12" spans="1:10">
      <c r="A12" s="141" t="s">
        <v>74</v>
      </c>
      <c r="B12" s="140">
        <v>0</v>
      </c>
      <c r="C12" s="140">
        <v>0</v>
      </c>
      <c r="D12" s="142">
        <v>-3</v>
      </c>
      <c r="E12" s="140">
        <v>0</v>
      </c>
      <c r="F12" s="140">
        <v>0</v>
      </c>
      <c r="G12" s="139">
        <f t="shared" si="0"/>
        <v>-3</v>
      </c>
      <c r="H12" s="140">
        <v>0</v>
      </c>
      <c r="I12" s="140">
        <v>0</v>
      </c>
      <c r="J12" s="139">
        <f t="shared" si="1"/>
        <v>-3</v>
      </c>
    </row>
    <row r="13" spans="1:10">
      <c r="A13" s="144" t="s">
        <v>109</v>
      </c>
      <c r="B13" s="140">
        <v>0</v>
      </c>
      <c r="C13" s="140">
        <v>0</v>
      </c>
      <c r="D13" s="140">
        <v>0</v>
      </c>
      <c r="E13" s="140">
        <v>0</v>
      </c>
      <c r="F13" s="140">
        <v>0</v>
      </c>
      <c r="G13" s="138">
        <f t="shared" si="0"/>
        <v>0</v>
      </c>
      <c r="H13" s="140">
        <v>50</v>
      </c>
      <c r="I13" s="140">
        <v>0</v>
      </c>
      <c r="J13" s="138">
        <f t="shared" si="1"/>
        <v>50</v>
      </c>
    </row>
    <row r="14" spans="1:10" ht="15.75" thickBot="1">
      <c r="A14" s="137" t="s">
        <v>104</v>
      </c>
      <c r="B14" s="145">
        <f>B7+B8+B9+B12+B13</f>
        <v>1607</v>
      </c>
      <c r="C14" s="145">
        <f t="shared" ref="C14:J14" si="2">C7+C8+C9+C12+C13</f>
        <v>3332</v>
      </c>
      <c r="D14" s="145">
        <f t="shared" si="2"/>
        <v>2240</v>
      </c>
      <c r="E14" s="145">
        <f t="shared" si="2"/>
        <v>467</v>
      </c>
      <c r="F14" s="146">
        <f t="shared" si="2"/>
        <v>-10</v>
      </c>
      <c r="G14" s="145">
        <f t="shared" si="2"/>
        <v>7636</v>
      </c>
      <c r="H14" s="145">
        <f t="shared" si="2"/>
        <v>50</v>
      </c>
      <c r="I14" s="145">
        <f t="shared" si="2"/>
        <v>611</v>
      </c>
      <c r="J14" s="145">
        <f t="shared" si="2"/>
        <v>8297</v>
      </c>
    </row>
    <row r="15" spans="1:10" ht="15.75" thickTop="1">
      <c r="A15" s="137"/>
      <c r="B15" s="147"/>
      <c r="C15" s="147"/>
      <c r="D15" s="147"/>
      <c r="E15" s="147"/>
      <c r="F15" s="147"/>
      <c r="G15" s="147"/>
      <c r="H15" s="147"/>
      <c r="I15" s="147"/>
      <c r="J15" s="147"/>
    </row>
    <row r="16" spans="1:10" s="109" customFormat="1">
      <c r="A16" s="141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37" t="s">
        <v>76</v>
      </c>
      <c r="B17" s="138">
        <v>1607</v>
      </c>
      <c r="C17" s="138">
        <v>3332</v>
      </c>
      <c r="D17" s="138">
        <v>2052</v>
      </c>
      <c r="E17" s="138">
        <v>122</v>
      </c>
      <c r="F17" s="139">
        <v>-6</v>
      </c>
      <c r="G17" s="138">
        <f>SUM(B17:F17)</f>
        <v>7107</v>
      </c>
      <c r="H17" s="140">
        <v>0</v>
      </c>
      <c r="I17" s="138">
        <v>1062</v>
      </c>
      <c r="J17" s="138">
        <f>SUM(G17:I17)</f>
        <v>8169</v>
      </c>
    </row>
    <row r="18" spans="1:10" s="109" customFormat="1" ht="29.25">
      <c r="A18" s="144" t="s">
        <v>75</v>
      </c>
      <c r="B18" s="140">
        <v>0</v>
      </c>
      <c r="C18" s="140">
        <v>0</v>
      </c>
      <c r="D18" s="140">
        <v>87</v>
      </c>
      <c r="E18" s="140">
        <v>208</v>
      </c>
      <c r="F18" s="140">
        <v>0</v>
      </c>
      <c r="G18" s="138">
        <f>SUM(B18:F18)</f>
        <v>295</v>
      </c>
      <c r="H18" s="140">
        <v>0</v>
      </c>
      <c r="I18" s="142">
        <v>-16</v>
      </c>
      <c r="J18" s="138">
        <f>SUM(G18:I18)</f>
        <v>279</v>
      </c>
    </row>
    <row r="19" spans="1:10" s="109" customFormat="1">
      <c r="A19" s="141" t="s">
        <v>106</v>
      </c>
      <c r="B19" s="140">
        <v>0</v>
      </c>
      <c r="C19" s="140">
        <v>0</v>
      </c>
      <c r="D19" s="142">
        <v>-1</v>
      </c>
      <c r="E19" s="140">
        <v>0</v>
      </c>
      <c r="F19" s="140">
        <v>0</v>
      </c>
      <c r="G19" s="139">
        <f t="shared" ref="G19" si="3">SUM(B19:F19)</f>
        <v>-1</v>
      </c>
      <c r="H19" s="140">
        <v>0</v>
      </c>
      <c r="I19" s="142">
        <v>-1</v>
      </c>
      <c r="J19" s="139">
        <f t="shared" ref="J19:J20" si="4">SUM(G19:I19)</f>
        <v>-2</v>
      </c>
    </row>
    <row r="20" spans="1:10">
      <c r="A20" s="143" t="s">
        <v>107</v>
      </c>
      <c r="B20" s="140">
        <v>0</v>
      </c>
      <c r="C20" s="140">
        <v>0</v>
      </c>
      <c r="D20" s="142">
        <v>-1</v>
      </c>
      <c r="E20" s="140">
        <v>0</v>
      </c>
      <c r="F20" s="140">
        <v>0</v>
      </c>
      <c r="G20" s="139">
        <v>-1</v>
      </c>
      <c r="H20" s="140">
        <v>0</v>
      </c>
      <c r="I20" s="142">
        <v>-1</v>
      </c>
      <c r="J20" s="139">
        <f t="shared" si="4"/>
        <v>-2</v>
      </c>
    </row>
    <row r="21" spans="1:10" ht="15.75" thickBot="1">
      <c r="A21" s="137" t="s">
        <v>105</v>
      </c>
      <c r="B21" s="145">
        <f>SUM(B17:B19)</f>
        <v>1607</v>
      </c>
      <c r="C21" s="145">
        <f t="shared" ref="C21:J21" si="5">SUM(C17:C19)</f>
        <v>3332</v>
      </c>
      <c r="D21" s="145">
        <f t="shared" si="5"/>
        <v>2138</v>
      </c>
      <c r="E21" s="145">
        <f t="shared" si="5"/>
        <v>330</v>
      </c>
      <c r="F21" s="146">
        <f t="shared" si="5"/>
        <v>-6</v>
      </c>
      <c r="G21" s="145">
        <f t="shared" si="5"/>
        <v>7401</v>
      </c>
      <c r="H21" s="145">
        <f t="shared" si="5"/>
        <v>0</v>
      </c>
      <c r="I21" s="145">
        <f t="shared" si="5"/>
        <v>1045</v>
      </c>
      <c r="J21" s="145">
        <f t="shared" si="5"/>
        <v>8446</v>
      </c>
    </row>
    <row r="22" spans="1:10" s="109" customFormat="1" ht="15.75" thickTop="1">
      <c r="A22" s="108"/>
    </row>
    <row r="23" spans="1:10">
      <c r="A23" s="110" t="s">
        <v>135</v>
      </c>
      <c r="B23" s="12"/>
      <c r="C23" s="12"/>
      <c r="D23" s="12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  <ignoredErrors>
    <ignoredError sqref="J11" formula="1"/>
    <ignoredError sqref="B20: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2015-08-21T07:42:36Z</cp:lastPrinted>
  <dcterms:created xsi:type="dcterms:W3CDTF">2015-05-27T13:01:41Z</dcterms:created>
  <dcterms:modified xsi:type="dcterms:W3CDTF">2015-08-25T11:55:47Z</dcterms:modified>
</cp:coreProperties>
</file>