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  <externalReference r:id="rId7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'[2]BW Bilanz GuV'!#REF!</definedName>
    <definedName name="BEx1V5M6NGYHFGLNSLYAOG8TNDFH" localSheetId="1" hidden="1">'[2]BW Bilanz GuV'!#REF!</definedName>
    <definedName name="BEx1V5M6NGYHFGLNSLYAOG8TNDFH" localSheetId="0" hidden="1">'[2]BW Bilanz GuV'!#REF!</definedName>
    <definedName name="BEx1V5M6NGYHFGLNSLYAOG8TNDFH" localSheetId="4" hidden="1">'[2]BW Bilanz GuV'!#REF!</definedName>
    <definedName name="BEx1V5M6NGYHFGLNSLYAOG8TNDFH" localSheetId="2" hidden="1">'[2]BW Bilanz GuV'!#REF!</definedName>
    <definedName name="BEx1V5M6NGYHFGLNSLYAOG8TNDFH" hidden="1">'[2]BW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'[2]BW Bilanz GuV'!#REF!</definedName>
    <definedName name="BEx3ETN5Y7MXKJKJXVNMKWHPEL9S" localSheetId="1" hidden="1">'[2]BW Bilanz GuV'!#REF!</definedName>
    <definedName name="BEx3ETN5Y7MXKJKJXVNMKWHPEL9S" localSheetId="0" hidden="1">'[2]BW Bilanz GuV'!#REF!</definedName>
    <definedName name="BEx3ETN5Y7MXKJKJXVNMKWHPEL9S" localSheetId="4" hidden="1">'[2]BW Bilanz GuV'!#REF!</definedName>
    <definedName name="BEx3ETN5Y7MXKJKJXVNMKWHPEL9S" localSheetId="2" hidden="1">'[2]BW Bilanz GuV'!#REF!</definedName>
    <definedName name="BEx3ETN5Y7MXKJKJXVNMKWHPEL9S" hidden="1">'[2]BW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'[2]BW Bilanz GuV'!#REF!</definedName>
    <definedName name="BEx3K7JQMDPARI4ABNPAWX9VOTU9" localSheetId="1" hidden="1">'[2]BW Bilanz GuV'!#REF!</definedName>
    <definedName name="BEx3K7JQMDPARI4ABNPAWX9VOTU9" localSheetId="0" hidden="1">'[2]BW Bilanz GuV'!#REF!</definedName>
    <definedName name="BEx3K7JQMDPARI4ABNPAWX9VOTU9" localSheetId="4" hidden="1">'[2]BW Bilanz GuV'!#REF!</definedName>
    <definedName name="BEx3K7JQMDPARI4ABNPAWX9VOTU9" localSheetId="2" hidden="1">'[2]BW Bilanz GuV'!#REF!</definedName>
    <definedName name="BEx3K7JQMDPARI4ABNPAWX9VOTU9" hidden="1">'[2]BW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'[2]BW Bilanz GuV'!#REF!</definedName>
    <definedName name="BEx75V36WT4FSPHV3X2ZVN9OCKW3" localSheetId="1" hidden="1">'[2]BW Bilanz GuV'!#REF!</definedName>
    <definedName name="BEx75V36WT4FSPHV3X2ZVN9OCKW3" localSheetId="0" hidden="1">'[2]BW Bilanz GuV'!#REF!</definedName>
    <definedName name="BEx75V36WT4FSPHV3X2ZVN9OCKW3" localSheetId="4" hidden="1">'[2]BW Bilanz GuV'!#REF!</definedName>
    <definedName name="BEx75V36WT4FSPHV3X2ZVN9OCKW3" localSheetId="2" hidden="1">'[2]BW Bilanz GuV'!#REF!</definedName>
    <definedName name="BEx75V36WT4FSPHV3X2ZVN9OCKW3" hidden="1">'[2]BW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'[2]BW Bilanz GuV'!#REF!</definedName>
    <definedName name="BEx7ABQ9Z36K896DU64L318CLSO9" localSheetId="1" hidden="1">'[2]BW Bilanz GuV'!#REF!</definedName>
    <definedName name="BEx7ABQ9Z36K896DU64L318CLSO9" localSheetId="0" hidden="1">'[2]BW Bilanz GuV'!#REF!</definedName>
    <definedName name="BEx7ABQ9Z36K896DU64L318CLSO9" localSheetId="4" hidden="1">'[2]BW Bilanz GuV'!#REF!</definedName>
    <definedName name="BEx7ABQ9Z36K896DU64L318CLSO9" localSheetId="2" hidden="1">'[2]BW Bilanz GuV'!#REF!</definedName>
    <definedName name="BEx7ABQ9Z36K896DU64L318CLSO9" hidden="1">'[2]BW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'[2]BW Bilanz GuV'!#REF!</definedName>
    <definedName name="BEx7C9UX5MWS0PAG0X7TOJMM5GFT" localSheetId="1" hidden="1">'[2]BW Bilanz GuV'!#REF!</definedName>
    <definedName name="BEx7C9UX5MWS0PAG0X7TOJMM5GFT" localSheetId="0" hidden="1">'[2]BW Bilanz GuV'!#REF!</definedName>
    <definedName name="BEx7C9UX5MWS0PAG0X7TOJMM5GFT" localSheetId="4" hidden="1">'[2]BW Bilanz GuV'!#REF!</definedName>
    <definedName name="BEx7C9UX5MWS0PAG0X7TOJMM5GFT" localSheetId="2" hidden="1">'[2]BW Bilanz GuV'!#REF!</definedName>
    <definedName name="BEx7C9UX5MWS0PAG0X7TOJMM5GFT" hidden="1">'[2]BW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'[2]BW Bilanz GuV'!#REF!</definedName>
    <definedName name="BEx983LKT17OKSPGQ7OEJOSBURAH" localSheetId="1" hidden="1">'[2]BW Bilanz GuV'!#REF!</definedName>
    <definedName name="BEx983LKT17OKSPGQ7OEJOSBURAH" localSheetId="0" hidden="1">'[2]BW Bilanz GuV'!#REF!</definedName>
    <definedName name="BEx983LKT17OKSPGQ7OEJOSBURAH" localSheetId="4" hidden="1">'[2]BW Bilanz GuV'!#REF!</definedName>
    <definedName name="BEx983LKT17OKSPGQ7OEJOSBURAH" localSheetId="2" hidden="1">'[2]BW Bilanz GuV'!#REF!</definedName>
    <definedName name="BEx983LKT17OKSPGQ7OEJOSBURAH" hidden="1">'[2]BW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'[2]BW Bilanz GuV'!#REF!</definedName>
    <definedName name="BExB2IZFFIHAQ39MS3UXWJ1O74ZB" localSheetId="1" hidden="1">'[2]BW Bilanz GuV'!#REF!</definedName>
    <definedName name="BExB2IZFFIHAQ39MS3UXWJ1O74ZB" localSheetId="0" hidden="1">'[2]BW Bilanz GuV'!#REF!</definedName>
    <definedName name="BExB2IZFFIHAQ39MS3UXWJ1O74ZB" localSheetId="4" hidden="1">'[2]BW Bilanz GuV'!#REF!</definedName>
    <definedName name="BExB2IZFFIHAQ39MS3UXWJ1O74ZB" localSheetId="2" hidden="1">'[2]BW Bilanz GuV'!#REF!</definedName>
    <definedName name="BExB2IZFFIHAQ39MS3UXWJ1O74ZB" hidden="1">'[2]BW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'[2]BW Bilanz GuV'!#REF!</definedName>
    <definedName name="BExKLASHF2LTWK4JI1PIEBUGHLSC" localSheetId="1" hidden="1">'[2]BW Bilanz GuV'!#REF!</definedName>
    <definedName name="BExKLASHF2LTWK4JI1PIEBUGHLSC" localSheetId="0" hidden="1">'[2]BW Bilanz GuV'!#REF!</definedName>
    <definedName name="BExKLASHF2LTWK4JI1PIEBUGHLSC" localSheetId="4" hidden="1">'[2]BW Bilanz GuV'!#REF!</definedName>
    <definedName name="BExKLASHF2LTWK4JI1PIEBUGHLSC" localSheetId="2" hidden="1">'[2]BW Bilanz GuV'!#REF!</definedName>
    <definedName name="BExKLASHF2LTWK4JI1PIEBUGHLSC" hidden="1">'[2]BW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'[2]BW Bilanz GuV'!#REF!</definedName>
    <definedName name="BExOCO8427O8R8SNQUMB6MX53ZPU" localSheetId="1" hidden="1">'[2]BW Bilanz GuV'!#REF!</definedName>
    <definedName name="BExOCO8427O8R8SNQUMB6MX53ZPU" localSheetId="0" hidden="1">'[2]BW Bilanz GuV'!#REF!</definedName>
    <definedName name="BExOCO8427O8R8SNQUMB6MX53ZPU" localSheetId="4" hidden="1">'[2]BW Bilanz GuV'!#REF!</definedName>
    <definedName name="BExOCO8427O8R8SNQUMB6MX53ZPU" localSheetId="2" hidden="1">'[2]BW Bilanz GuV'!#REF!</definedName>
    <definedName name="BExOCO8427O8R8SNQUMB6MX53ZPU" hidden="1">'[2]BW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'[2]BW Bilanz GuV'!#REF!</definedName>
    <definedName name="BExTXR4JHE1Y0JK1JP69K8UWH2QS" localSheetId="1" hidden="1">'[2]BW Bilanz GuV'!#REF!</definedName>
    <definedName name="BExTXR4JHE1Y0JK1JP69K8UWH2QS" localSheetId="0" hidden="1">'[2]BW Bilanz GuV'!#REF!</definedName>
    <definedName name="BExTXR4JHE1Y0JK1JP69K8UWH2QS" localSheetId="4" hidden="1">'[2]BW Bilanz GuV'!#REF!</definedName>
    <definedName name="BExTXR4JHE1Y0JK1JP69K8UWH2QS" localSheetId="2" hidden="1">'[2]BW Bilanz GuV'!#REF!</definedName>
    <definedName name="BExTXR4JHE1Y0JK1JP69K8UWH2QS" hidden="1">'[2]BW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'[2]BW Bilanz GuV'!#REF!</definedName>
    <definedName name="BExW39EW67TMUBNWKOLMSVPN98VF" localSheetId="1" hidden="1">'[2]BW Bilanz GuV'!#REF!</definedName>
    <definedName name="BExW39EW67TMUBNWKOLMSVPN98VF" localSheetId="0" hidden="1">'[2]BW Bilanz GuV'!#REF!</definedName>
    <definedName name="BExW39EW67TMUBNWKOLMSVPN98VF" localSheetId="4" hidden="1">'[2]BW Bilanz GuV'!#REF!</definedName>
    <definedName name="BExW39EW67TMUBNWKOLMSVPN98VF" localSheetId="2" hidden="1">'[2]BW Bilanz GuV'!#REF!</definedName>
    <definedName name="BExW39EW67TMUBNWKOLMSVPN98VF" hidden="1">'[2]BW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'[2]BW Bilanz GuV'!#REF!</definedName>
    <definedName name="BExXXKWMYK1BHB55A1WVA2MY6VPX" localSheetId="1" hidden="1">'[2]BW Bilanz GuV'!#REF!</definedName>
    <definedName name="BExXXKWMYK1BHB55A1WVA2MY6VPX" localSheetId="0" hidden="1">'[2]BW Bilanz GuV'!#REF!</definedName>
    <definedName name="BExXXKWMYK1BHB55A1WVA2MY6VPX" localSheetId="4" hidden="1">'[2]BW Bilanz GuV'!#REF!</definedName>
    <definedName name="BExXXKWMYK1BHB55A1WVA2MY6VPX" localSheetId="2" hidden="1">'[2]BW Bilanz GuV'!#REF!</definedName>
    <definedName name="BExXXKWMYK1BHB55A1WVA2MY6VPX" hidden="1">'[2]BW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'[2]BW Bilanz GuV'!#REF!</definedName>
    <definedName name="BExZKPLX11H4TVT6GNA7A5QD7IWM" localSheetId="1" hidden="1">'[2]BW Bilanz GuV'!#REF!</definedName>
    <definedName name="BExZKPLX11H4TVT6GNA7A5QD7IWM" localSheetId="0" hidden="1">'[2]BW Bilanz GuV'!#REF!</definedName>
    <definedName name="BExZKPLX11H4TVT6GNA7A5QD7IWM" localSheetId="4" hidden="1">'[2]BW Bilanz GuV'!#REF!</definedName>
    <definedName name="BExZKPLX11H4TVT6GNA7A5QD7IWM" localSheetId="2" hidden="1">'[2]BW Bilanz GuV'!#REF!</definedName>
    <definedName name="BExZKPLX11H4TVT6GNA7A5QD7IWM" hidden="1">'[2]BW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'[2]BW Bilanz GuV'!#REF!</definedName>
    <definedName name="BExZPJ4RA7VGTW24A8HFFZLJJ6W9" localSheetId="1" hidden="1">'[2]BW Bilanz GuV'!#REF!</definedName>
    <definedName name="BExZPJ4RA7VGTW24A8HFFZLJJ6W9" localSheetId="0" hidden="1">'[2]BW Bilanz GuV'!#REF!</definedName>
    <definedName name="BExZPJ4RA7VGTW24A8HFFZLJJ6W9" localSheetId="4" hidden="1">'[2]BW Bilanz GuV'!#REF!</definedName>
    <definedName name="BExZPJ4RA7VGTW24A8HFFZLJJ6W9" localSheetId="2" hidden="1">'[2]BW Bilanz GuV'!#REF!</definedName>
    <definedName name="BExZPJ4RA7VGTW24A8HFFZLJJ6W9" hidden="1">'[2]BW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'[2]BW Bilanz GuV'!#REF!</definedName>
    <definedName name="BExZZT9CY297PWLSVODCZ6OS197M" localSheetId="1" hidden="1">'[2]BW Bilanz GuV'!#REF!</definedName>
    <definedName name="BExZZT9CY297PWLSVODCZ6OS197M" localSheetId="0" hidden="1">'[2]BW Bilanz GuV'!#REF!</definedName>
    <definedName name="BExZZT9CY297PWLSVODCZ6OS197M" localSheetId="4" hidden="1">'[2]BW Bilanz GuV'!#REF!</definedName>
    <definedName name="BExZZT9CY297PWLSVODCZ6OS197M" localSheetId="2" hidden="1">'[2]BW Bilanz GuV'!#REF!</definedName>
    <definedName name="BExZZT9CY297PWLSVODCZ6OS197M" hidden="1">'[2]BW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1">'Income Statement'!$A$1:$E$34</definedName>
    <definedName name="_xlnm.Print_Area" localSheetId="0">Overview!$A$1:$E$46</definedName>
    <definedName name="_xlnm.Print_Area" localSheetId="2">'Statement of Compr. Income'!$A$1:$D$30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7" i="5" l="1"/>
  <c r="G10" i="5" s="1"/>
  <c r="I7" i="5"/>
  <c r="G8" i="5"/>
  <c r="I8" i="5" s="1"/>
  <c r="I10" i="5" s="1"/>
  <c r="G9" i="5"/>
  <c r="I9" i="5"/>
  <c r="B10" i="5"/>
  <c r="C10" i="5"/>
  <c r="D10" i="5"/>
  <c r="E10" i="5"/>
  <c r="F10" i="5"/>
  <c r="H10" i="5"/>
  <c r="G12" i="5"/>
  <c r="I12" i="5" s="1"/>
  <c r="G13" i="5"/>
  <c r="I13" i="5"/>
  <c r="G14" i="5"/>
  <c r="I14" i="5" s="1"/>
  <c r="B15" i="5"/>
  <c r="C15" i="5"/>
  <c r="D15" i="5"/>
  <c r="E15" i="5"/>
  <c r="F15" i="5"/>
  <c r="G15" i="5"/>
  <c r="H15" i="5"/>
  <c r="E5" i="4"/>
  <c r="E6" i="4"/>
  <c r="E7" i="4"/>
  <c r="E8" i="4"/>
  <c r="E10" i="4"/>
  <c r="E11" i="4"/>
  <c r="E12" i="4"/>
  <c r="E13" i="4"/>
  <c r="E14" i="4"/>
  <c r="E15" i="4"/>
  <c r="E16" i="4"/>
  <c r="E17" i="4"/>
  <c r="E18" i="4"/>
  <c r="E19" i="4"/>
  <c r="E20" i="4"/>
  <c r="E21" i="4"/>
  <c r="C22" i="4"/>
  <c r="D22" i="4"/>
  <c r="E22" i="4" s="1"/>
  <c r="E28" i="4"/>
  <c r="E29" i="4"/>
  <c r="E31" i="4"/>
  <c r="E32" i="4"/>
  <c r="E33" i="4"/>
  <c r="E34" i="4"/>
  <c r="E35" i="4"/>
  <c r="E36" i="4"/>
  <c r="E37" i="4"/>
  <c r="E38" i="4"/>
  <c r="E39" i="4"/>
  <c r="E41" i="4"/>
  <c r="E42" i="4"/>
  <c r="E43" i="4"/>
  <c r="E44" i="4"/>
  <c r="E45" i="4"/>
  <c r="C46" i="4"/>
  <c r="D46" i="4"/>
  <c r="D48" i="4" s="1"/>
  <c r="E46" i="4"/>
  <c r="E47" i="4"/>
  <c r="C49" i="4"/>
  <c r="D5" i="3"/>
  <c r="D7" i="3"/>
  <c r="D8" i="3"/>
  <c r="D9" i="3"/>
  <c r="B10" i="3"/>
  <c r="C10" i="3"/>
  <c r="D10" i="3"/>
  <c r="D11" i="3"/>
  <c r="D12" i="3"/>
  <c r="D13" i="3"/>
  <c r="D14" i="3"/>
  <c r="D15" i="3"/>
  <c r="D16" i="3"/>
  <c r="D17" i="3"/>
  <c r="D18" i="3"/>
  <c r="B19" i="3"/>
  <c r="C19" i="3"/>
  <c r="D19" i="3" s="1"/>
  <c r="D20" i="3"/>
  <c r="B21" i="3"/>
  <c r="C21" i="3"/>
  <c r="D21" i="3" s="1"/>
  <c r="D22" i="3"/>
  <c r="D23" i="3"/>
  <c r="E5" i="2"/>
  <c r="E6" i="2"/>
  <c r="C7" i="2"/>
  <c r="C23" i="2" s="1"/>
  <c r="C27" i="2" s="1"/>
  <c r="C30" i="2" s="1"/>
  <c r="D7" i="2"/>
  <c r="E8" i="2"/>
  <c r="E10" i="2"/>
  <c r="E11" i="2"/>
  <c r="C12" i="2"/>
  <c r="D12" i="2"/>
  <c r="E12" i="2"/>
  <c r="E14" i="2"/>
  <c r="E15" i="2"/>
  <c r="C16" i="2"/>
  <c r="D16" i="2"/>
  <c r="E16" i="2" s="1"/>
  <c r="E18" i="2"/>
  <c r="E19" i="2"/>
  <c r="E20" i="2"/>
  <c r="E21" i="2"/>
  <c r="E22" i="2"/>
  <c r="D23" i="2"/>
  <c r="E23" i="2" s="1"/>
  <c r="E24" i="2"/>
  <c r="E25" i="2"/>
  <c r="E26" i="2"/>
  <c r="D27" i="2"/>
  <c r="E27" i="2" s="1"/>
  <c r="E28" i="2"/>
  <c r="E29" i="2"/>
  <c r="D5" i="1"/>
  <c r="D6" i="1"/>
  <c r="D7" i="1"/>
  <c r="D8" i="1"/>
  <c r="D9" i="1"/>
  <c r="D10" i="1"/>
  <c r="D11" i="1"/>
  <c r="D12" i="1"/>
  <c r="B13" i="1"/>
  <c r="C13" i="1"/>
  <c r="D13" i="1"/>
  <c r="D14" i="1"/>
  <c r="D15" i="1"/>
  <c r="B16" i="1"/>
  <c r="C16" i="1"/>
  <c r="D16" i="1"/>
  <c r="D17" i="1"/>
  <c r="B18" i="1"/>
  <c r="C18" i="1"/>
  <c r="D18" i="1"/>
  <c r="D27" i="1"/>
  <c r="D28" i="1"/>
  <c r="D29" i="1"/>
  <c r="D30" i="1"/>
  <c r="D33" i="1"/>
  <c r="D34" i="1"/>
  <c r="D35" i="1"/>
  <c r="D36" i="1"/>
  <c r="D37" i="1"/>
  <c r="D38" i="1"/>
  <c r="D39" i="1"/>
  <c r="I15" i="5" l="1"/>
  <c r="E48" i="4"/>
  <c r="D49" i="4"/>
  <c r="E49" i="4" s="1"/>
  <c r="E7" i="2"/>
  <c r="D30" i="2"/>
  <c r="E30" i="2" s="1"/>
</calcChain>
</file>

<file path=xl/sharedStrings.xml><?xml version="1.0" encoding="utf-8"?>
<sst xmlns="http://schemas.openxmlformats.org/spreadsheetml/2006/main" count="198" uniqueCount="147">
  <si>
    <t>Total differences are rounding differences and may cause minor deviations in the calculation of percentages.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</si>
  <si>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Information from the previous year was adjusted for individual items; see Note (3) Adjustment of figures for the previous year.</t>
    </r>
  </si>
  <si>
    <t>19 May 2015</t>
  </si>
  <si>
    <t xml:space="preserve"> Fitch Ratings A / F1 / bbb-</t>
  </si>
  <si>
    <t>20 March 2015</t>
  </si>
  <si>
    <t>Moody’s A3 / P-2 / D+</t>
  </si>
  <si>
    <t>NORD/LB Ratings (langfristig/kurzfristig/individuell)</t>
  </si>
  <si>
    <t>Common equity tier 1 capital ratio in %</t>
  </si>
  <si>
    <t>Total capital ratio in %</t>
  </si>
  <si>
    <t>Total risk exposure amount in € million</t>
  </si>
  <si>
    <t>Own funds in € million</t>
  </si>
  <si>
    <t>Tier 2 capital in € million</t>
  </si>
  <si>
    <t>Tier 1 capital in € million</t>
  </si>
  <si>
    <t>Common equity tier 1 capital in € million</t>
  </si>
  <si>
    <t>Regulatory key figures</t>
  </si>
  <si>
    <t>Equity</t>
  </si>
  <si>
    <t>Customer loans</t>
  </si>
  <si>
    <t>Customer deposits</t>
  </si>
  <si>
    <t>Total assets</t>
  </si>
  <si>
    <t>(in %)</t>
  </si>
  <si>
    <t>Balance figures in € million</t>
  </si>
  <si>
    <t>2014</t>
  </si>
  <si>
    <t>Change</t>
  </si>
  <si>
    <t>1 Jan. - 31 Dec.</t>
  </si>
  <si>
    <t>1 Jan.-31 Mar.</t>
  </si>
  <si>
    <t>Return-on-Equity (RoE)</t>
  </si>
  <si>
    <t>Cost-Income-Ratio (CIR)</t>
  </si>
  <si>
    <t>Key figures in %</t>
  </si>
  <si>
    <t>Consolidated profit</t>
  </si>
  <si>
    <t>Income taxes</t>
  </si>
  <si>
    <t>Earnings before taxes</t>
  </si>
  <si>
    <t>Expenses for Public Guarantees related to Reorganisation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</si>
  <si>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</si>
  <si>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</si>
  <si>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</si>
  <si>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</si>
  <si>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</si>
  <si>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</si>
  <si>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</si>
  <si>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</si>
  <si>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</si>
  <si>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</si>
  <si>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Erfolgszahlen (in Mio €)</t>
  </si>
  <si>
    <r>
      <t>2014</t>
    </r>
    <r>
      <rPr>
        <vertAlign val="superscript"/>
        <sz val="10"/>
        <rFont val="Arial"/>
        <family val="2"/>
      </rPr>
      <t>1)</t>
    </r>
  </si>
  <si>
    <t>2015</t>
  </si>
  <si>
    <t>1 Jan. - 31 Mar.</t>
  </si>
  <si>
    <t>NORD/LB Group at a glance</t>
  </si>
  <si>
    <r>
      <t>1)</t>
    </r>
    <r>
      <rPr>
        <sz val="8"/>
        <rFont val="Arial"/>
        <family val="2"/>
      </rPr>
      <t xml:space="preserve"> Information from the previous year was adjusted for individual items; see Note (3) Adjustment of figures for the previous year.</t>
    </r>
  </si>
  <si>
    <t>of which: attributable to non-controlling interests</t>
  </si>
  <si>
    <t>of which: attributable to the owners of NORD/LB</t>
  </si>
  <si>
    <t>Expenses for public guarantees related to reorganisation</t>
  </si>
  <si>
    <t>Profit/loss from hedge accounting</t>
  </si>
  <si>
    <t>Profit/loss from financial instruments at fair value through profit or loss fair value through profit or loss</t>
  </si>
  <si>
    <t>Profit/loss from the use of the fair value option</t>
  </si>
  <si>
    <t>Trading profit/loss</t>
  </si>
  <si>
    <t>Commission expense</t>
  </si>
  <si>
    <t>Commission income</t>
  </si>
  <si>
    <t>Interest expense</t>
  </si>
  <si>
    <t>Interest income</t>
  </si>
  <si>
    <t>(in € million)</t>
  </si>
  <si>
    <t>Notes</t>
  </si>
  <si>
    <t>Income Statement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</si>
  <si>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Information from the previous year was adjusted for individual items; see Note (2) Adjustment of figures for the previous year.</t>
    </r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</si>
  <si>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</si>
  <si>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</si>
  <si>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</si>
  <si>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</si>
  <si>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</si>
  <si>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</si>
  <si>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</si>
  <si>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</si>
  <si>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</si>
  <si>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</si>
  <si>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</si>
  <si>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änderung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</si>
  <si>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</si>
  <si>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</si>
  <si>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</si>
  <si>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</si>
  <si>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</si>
  <si>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</si>
  <si>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</si>
  <si>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</si>
  <si>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</si>
  <si>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</si>
  <si>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</si>
  <si>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</si>
  <si>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</si>
  <si>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</si>
  <si>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</si>
  <si>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</si>
  <si>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</si>
  <si>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hedged in the fair value hedge portfolio</t>
  </si>
  <si>
    <t>Adjustment item for financial instruments</t>
  </si>
  <si>
    <t>Securitised liabilities</t>
  </si>
  <si>
    <t>Liabilties to customers</t>
  </si>
  <si>
    <t>Liabilities to banks</t>
  </si>
  <si>
    <t>Veränderung (in %)</t>
  </si>
  <si>
    <t>(in Mio €)</t>
  </si>
  <si>
    <t>Passiva</t>
  </si>
  <si>
    <t>31.12.</t>
  </si>
  <si>
    <t>31.3.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</si>
  <si>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</si>
  <si>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</si>
  <si>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</si>
  <si>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</si>
  <si>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</si>
  <si>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</si>
  <si>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</si>
  <si>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</si>
  <si>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</si>
  <si>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</si>
  <si>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</si>
  <si>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</si>
  <si>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</si>
  <si>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</si>
  <si>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Aktiva</t>
  </si>
  <si>
    <t>31. Dec.</t>
  </si>
  <si>
    <t>31 Mar.</t>
  </si>
  <si>
    <t>Bilanz</t>
  </si>
  <si>
    <t>Equity as at 31 Mar. 2014</t>
  </si>
  <si>
    <t>Changes in the basis of consolidation</t>
  </si>
  <si>
    <t>Adjusted comprehensive income for the period under preview</t>
  </si>
  <si>
    <t>Equity as at 1 Jan. 2014</t>
  </si>
  <si>
    <t>Equity as at 31 Mar. 2015</t>
  </si>
  <si>
    <t>Comprehensive income for the period under preview</t>
  </si>
  <si>
    <t>Equity as at 1 Jan. 2015</t>
  </si>
  <si>
    <t>equity</t>
  </si>
  <si>
    <t>interests</t>
  </si>
  <si>
    <t>NORD/LB</t>
  </si>
  <si>
    <t>reserve</t>
  </si>
  <si>
    <t>earnings</t>
  </si>
  <si>
    <t>reserves</t>
  </si>
  <si>
    <t>capital</t>
  </si>
  <si>
    <t>Consolidated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</si>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</sst>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[$-407]d/\ mmmm\ yyyy;@"/>
    <numFmt numFmtId="167" formatCode="0.0"/>
    <numFmt numFmtId="168" formatCode="#,##0.00_ ;[Red]\-#,##0.00;\-"/>
    <numFmt numFmtId="169" formatCode="_-* #,##0.00\ [$€]_-;\-* #,##0.00\ [$€]_-;_-* &quot;-&quot;??\ [$€]_-;_-@_-"/>
    <numFmt numFmtId="170" formatCode="_-* #,##0.00\ _D_M_-;\-* #,##0.00\ _D_M_-;_-* &quot;-&quot;??\ _D_M_-;_-@_-"/>
    <numFmt numFmtId="171" formatCode="_-* #,##0.00_-;\-* #,##0.00_-;_-* \-??_-;_-@_-"/>
    <numFmt numFmtId="172" formatCode="_-* #,##0.00_-;\-* #,##0.00_-;_-* &quot;-&quot;??_-;_-@_-"/>
    <numFmt numFmtId="173" formatCode="[&gt;0]General"/>
    <numFmt numFmtId="174" formatCode="#,##0\ ;\(#,##0\)"/>
    <numFmt numFmtId="175" formatCode="#,##0_ ;\-#,##0\ "/>
    <numFmt numFmtId="176" formatCode="_-* #,##0\ _€_-;\-* #,##0\ _€_-;_-* &quot;-&quot;??\ _€_-;_-@_-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rgb="FFFF0000"/>
      <name val="Arial"/>
      <family val="2"/>
    </font>
    <font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9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5" fillId="8" borderId="0"/>
    <xf numFmtId="0" fontId="16" fillId="8" borderId="0"/>
    <xf numFmtId="0" fontId="16" fillId="8" borderId="0"/>
    <xf numFmtId="0" fontId="16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168" fontId="10" fillId="9" borderId="8"/>
    <xf numFmtId="168" fontId="10" fillId="9" borderId="8"/>
    <xf numFmtId="168" fontId="10" fillId="9" borderId="8"/>
    <xf numFmtId="168" fontId="10" fillId="9" borderId="8"/>
    <xf numFmtId="168" fontId="10" fillId="9" borderId="8"/>
    <xf numFmtId="0" fontId="13" fillId="9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3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5" fillId="8" borderId="0"/>
    <xf numFmtId="0" fontId="16" fillId="8" borderId="0"/>
    <xf numFmtId="0" fontId="16" fillId="8" borderId="0"/>
    <xf numFmtId="0" fontId="16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7" borderId="0" applyNumberFormat="0" applyBorder="0" applyAlignment="0" applyProtection="0"/>
    <xf numFmtId="0" fontId="17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20" fillId="25" borderId="0">
      <alignment vertical="center"/>
    </xf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20" fillId="25" borderId="0">
      <alignment vertical="center"/>
    </xf>
    <xf numFmtId="0" fontId="20" fillId="28" borderId="13">
      <alignment vertical="center"/>
    </xf>
    <xf numFmtId="0" fontId="20" fillId="28" borderId="0">
      <alignment vertical="center"/>
    </xf>
    <xf numFmtId="0" fontId="20" fillId="28" borderId="0">
      <alignment vertical="center"/>
    </xf>
    <xf numFmtId="0" fontId="20" fillId="28" borderId="6">
      <alignment vertical="center"/>
    </xf>
    <xf numFmtId="0" fontId="20" fillId="29" borderId="16">
      <alignment vertical="center"/>
    </xf>
    <xf numFmtId="0" fontId="20" fillId="28" borderId="0">
      <alignment vertical="center"/>
    </xf>
    <xf numFmtId="0" fontId="20" fillId="29" borderId="0">
      <alignment vertical="center"/>
    </xf>
    <xf numFmtId="0" fontId="20" fillId="29" borderId="17">
      <alignment vertical="center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16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7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2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2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2" fillId="36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41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2" borderId="0" applyNumberFormat="0" applyBorder="0" applyAlignment="0" applyProtection="0"/>
    <xf numFmtId="0" fontId="22" fillId="60" borderId="0" applyNumberFormat="0" applyBorder="0" applyAlignment="0" applyProtection="0"/>
    <xf numFmtId="0" fontId="22" fillId="44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22" fillId="56" borderId="0" applyNumberFormat="0" applyBorder="0" applyAlignment="0" applyProtection="0"/>
    <xf numFmtId="0" fontId="22" fillId="61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4" borderId="0" applyNumberFormat="0" applyBorder="0" applyAlignment="0" applyProtection="0"/>
    <xf numFmtId="0" fontId="17" fillId="44" borderId="0" applyNumberFormat="0" applyBorder="0" applyAlignment="0" applyProtection="0"/>
    <xf numFmtId="0" fontId="22" fillId="52" borderId="0" applyNumberFormat="0" applyBorder="0" applyAlignment="0" applyProtection="0"/>
    <xf numFmtId="0" fontId="22" fillId="44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46" borderId="0" applyNumberFormat="0" applyBorder="0" applyAlignment="0" applyProtection="0"/>
    <xf numFmtId="0" fontId="17" fillId="58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46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46" borderId="0" applyNumberFormat="0" applyBorder="0" applyAlignment="0" applyProtection="0"/>
    <xf numFmtId="0" fontId="22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53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2" fillId="64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>
      <alignment vertical="center"/>
    </xf>
    <xf numFmtId="0" fontId="22" fillId="69" borderId="0" applyNumberFormat="0" applyBorder="0" applyAlignment="0" applyProtection="0"/>
    <xf numFmtId="0" fontId="22" fillId="64" borderId="0" applyNumberFormat="0" applyBorder="0" applyAlignment="0" applyProtection="0"/>
    <xf numFmtId="0" fontId="25" fillId="48" borderId="0" applyNumberFormat="0" applyBorder="0" applyAlignment="0" applyProtection="0"/>
    <xf numFmtId="0" fontId="22" fillId="41" borderId="0" applyNumberFormat="0" applyBorder="0" applyAlignment="0" applyProtection="0"/>
    <xf numFmtId="0" fontId="26" fillId="48" borderId="0" applyNumberFormat="0" applyBorder="0" applyAlignment="0" applyProtection="0"/>
    <xf numFmtId="0" fontId="22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8" borderId="0" applyNumberFormat="0" applyBorder="0" applyAlignment="0" applyProtection="0"/>
    <xf numFmtId="0" fontId="6" fillId="4" borderId="0" applyNumberFormat="0" applyBorder="0" applyAlignment="0" applyProtection="0"/>
    <xf numFmtId="0" fontId="25" fillId="48" borderId="0" applyNumberFormat="0" applyBorder="0" applyAlignment="0" applyProtection="0"/>
    <xf numFmtId="0" fontId="22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0" fontId="22" fillId="49" borderId="0" applyNumberFormat="0" applyBorder="0" applyAlignment="0" applyProtection="0"/>
    <xf numFmtId="0" fontId="26" fillId="55" borderId="0" applyNumberFormat="0" applyBorder="0" applyAlignment="0" applyProtection="0"/>
    <xf numFmtId="0" fontId="22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6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5" fillId="55" borderId="0" applyNumberFormat="0" applyBorder="0" applyAlignment="0" applyProtection="0"/>
    <xf numFmtId="0" fontId="22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2" borderId="0" applyNumberFormat="0" applyBorder="0" applyAlignment="0" applyProtection="0"/>
    <xf numFmtId="0" fontId="22" fillId="56" borderId="0" applyNumberFormat="0" applyBorder="0" applyAlignment="0" applyProtection="0"/>
    <xf numFmtId="0" fontId="26" fillId="32" borderId="0" applyNumberFormat="0" applyBorder="0" applyAlignment="0" applyProtection="0"/>
    <xf numFmtId="0" fontId="2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6" fillId="32" borderId="0" applyNumberFormat="0" applyBorder="0" applyAlignment="0" applyProtection="0"/>
    <xf numFmtId="0" fontId="6" fillId="5" borderId="0" applyNumberFormat="0" applyBorder="0" applyAlignment="0" applyProtection="0"/>
    <xf numFmtId="0" fontId="25" fillId="32" borderId="0" applyNumberFormat="0" applyBorder="0" applyAlignment="0" applyProtection="0"/>
    <xf numFmtId="0" fontId="22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2" fillId="61" borderId="0" applyNumberFormat="0" applyBorder="0" applyAlignment="0" applyProtection="0"/>
    <xf numFmtId="0" fontId="26" fillId="38" borderId="0" applyNumberFormat="0" applyBorder="0" applyAlignment="0" applyProtection="0"/>
    <xf numFmtId="0" fontId="22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6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5" fillId="38" borderId="0" applyNumberFormat="0" applyBorder="0" applyAlignment="0" applyProtection="0"/>
    <xf numFmtId="0" fontId="22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2" fillId="46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5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68" borderId="0" applyNumberFormat="0" applyBorder="0" applyAlignment="0" applyProtection="0"/>
    <xf numFmtId="0" fontId="22" fillId="64" borderId="0" applyNumberFormat="0" applyBorder="0" applyAlignment="0" applyProtection="0"/>
    <xf numFmtId="0" fontId="26" fillId="68" borderId="0" applyNumberFormat="0" applyBorder="0" applyAlignment="0" applyProtection="0"/>
    <xf numFmtId="0" fontId="22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6" fillId="68" borderId="0" applyNumberFormat="0" applyBorder="0" applyAlignment="0" applyProtection="0"/>
    <xf numFmtId="0" fontId="6" fillId="6" borderId="0" applyNumberFormat="0" applyBorder="0" applyAlignment="0" applyProtection="0"/>
    <xf numFmtId="0" fontId="25" fillId="68" borderId="0" applyNumberFormat="0" applyBorder="0" applyAlignment="0" applyProtection="0"/>
    <xf numFmtId="0" fontId="22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7" fillId="30" borderId="18" applyNumberFormat="0" applyAlignment="0" applyProtection="0"/>
    <xf numFmtId="0" fontId="28" fillId="72" borderId="18" applyNumberFormat="0" applyAlignment="0" applyProtection="0"/>
    <xf numFmtId="0" fontId="29" fillId="30" borderId="18" applyNumberFormat="0" applyAlignment="0" applyProtection="0"/>
    <xf numFmtId="0" fontId="28" fillId="30" borderId="18" applyNumberFormat="0" applyAlignment="0" applyProtection="0"/>
    <xf numFmtId="0" fontId="29" fillId="30" borderId="18" applyNumberFormat="0" applyAlignment="0" applyProtection="0"/>
    <xf numFmtId="0" fontId="29" fillId="30" borderId="18" applyNumberFormat="0" applyAlignment="0" applyProtection="0"/>
    <xf numFmtId="0" fontId="28" fillId="72" borderId="18" applyNumberFormat="0" applyAlignment="0" applyProtection="0"/>
    <xf numFmtId="0" fontId="28" fillId="72" borderId="18" applyNumberFormat="0" applyAlignment="0" applyProtection="0"/>
    <xf numFmtId="0" fontId="29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7" fillId="30" borderId="18" applyNumberFormat="0" applyAlignment="0" applyProtection="0"/>
    <xf numFmtId="0" fontId="28" fillId="30" borderId="18" applyNumberFormat="0" applyAlignment="0" applyProtection="0"/>
    <xf numFmtId="0" fontId="29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30" fillId="65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0" fillId="65" borderId="0" applyNumberFormat="0" applyBorder="0" applyAlignment="0" applyProtection="0"/>
    <xf numFmtId="0" fontId="31" fillId="12" borderId="0" applyNumberFormat="0" applyBorder="0" applyAlignment="0" applyProtection="0"/>
    <xf numFmtId="0" fontId="34" fillId="30" borderId="19" applyNumberFormat="0" applyAlignment="0" applyProtection="0"/>
    <xf numFmtId="0" fontId="35" fillId="30" borderId="19" applyNumberFormat="0" applyAlignment="0" applyProtection="0"/>
    <xf numFmtId="0" fontId="36" fillId="72" borderId="20" applyNumberFormat="0" applyAlignment="0" applyProtection="0"/>
    <xf numFmtId="0" fontId="37" fillId="30" borderId="19" applyNumberFormat="0" applyAlignment="0" applyProtection="0"/>
    <xf numFmtId="0" fontId="36" fillId="72" borderId="20" applyNumberFormat="0" applyAlignment="0" applyProtection="0"/>
    <xf numFmtId="0" fontId="36" fillId="72" borderId="20" applyNumberFormat="0" applyAlignment="0" applyProtection="0"/>
    <xf numFmtId="0" fontId="35" fillId="30" borderId="19" applyNumberFormat="0" applyAlignment="0" applyProtection="0"/>
    <xf numFmtId="0" fontId="35" fillId="30" borderId="19" applyNumberFormat="0" applyAlignment="0" applyProtection="0"/>
    <xf numFmtId="0" fontId="34" fillId="30" borderId="19" applyNumberFormat="0" applyAlignment="0" applyProtection="0"/>
    <xf numFmtId="0" fontId="36" fillId="17" borderId="20" applyNumberFormat="0" applyAlignment="0" applyProtection="0"/>
    <xf numFmtId="0" fontId="36" fillId="17" borderId="20" applyNumberFormat="0" applyAlignment="0" applyProtection="0"/>
    <xf numFmtId="0" fontId="36" fillId="17" borderId="20" applyNumberFormat="0" applyAlignment="0" applyProtection="0"/>
    <xf numFmtId="0" fontId="36" fillId="17" borderId="20" applyNumberFormat="0" applyAlignment="0" applyProtection="0"/>
    <xf numFmtId="0" fontId="37" fillId="30" borderId="19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8" fillId="14" borderId="0" applyNumberFormat="0" applyBorder="0" applyAlignment="0" applyProtection="0"/>
    <xf numFmtId="0" fontId="36" fillId="72" borderId="20" applyNumberFormat="0" applyAlignment="0" applyProtection="0"/>
    <xf numFmtId="0" fontId="39" fillId="30" borderId="19" applyNumberFormat="0" applyAlignment="0" applyProtection="0"/>
    <xf numFmtId="0" fontId="40" fillId="30" borderId="19" applyNumberFormat="0" applyAlignment="0" applyProtection="0">
      <alignment vertical="center"/>
    </xf>
    <xf numFmtId="0" fontId="41" fillId="73" borderId="19" applyNumberFormat="0" applyAlignment="0" applyProtection="0"/>
    <xf numFmtId="0" fontId="36" fillId="72" borderId="20" applyNumberFormat="0" applyAlignment="0" applyProtection="0"/>
    <xf numFmtId="0" fontId="39" fillId="30" borderId="19" applyNumberFormat="0" applyAlignment="0" applyProtection="0"/>
    <xf numFmtId="0" fontId="37" fillId="30" borderId="19" applyNumberFormat="0" applyAlignment="0" applyProtection="0"/>
    <xf numFmtId="0" fontId="42" fillId="74" borderId="21" applyNumberFormat="0" applyAlignment="0" applyProtection="0"/>
    <xf numFmtId="0" fontId="43" fillId="0" borderId="22" applyNumberFormat="0" applyFill="0" applyAlignment="0" applyProtection="0"/>
    <xf numFmtId="0" fontId="42" fillId="61" borderId="21" applyNumberFormat="0" applyAlignment="0" applyProtection="0"/>
    <xf numFmtId="0" fontId="44" fillId="74" borderId="21" applyNumberFormat="0" applyAlignment="0" applyProtection="0"/>
    <xf numFmtId="0" fontId="45" fillId="74" borderId="21" applyNumberFormat="0" applyAlignment="0" applyProtection="0">
      <alignment vertical="center"/>
    </xf>
    <xf numFmtId="0" fontId="42" fillId="54" borderId="21" applyNumberFormat="0" applyAlignment="0" applyProtection="0"/>
    <xf numFmtId="0" fontId="42" fillId="61" borderId="21" applyNumberFormat="0" applyAlignment="0" applyProtection="0"/>
    <xf numFmtId="0" fontId="44" fillId="74" borderId="2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6" fillId="20" borderId="19" applyNumberFormat="0" applyAlignment="0" applyProtection="0"/>
    <xf numFmtId="0" fontId="47" fillId="66" borderId="20" applyNumberFormat="0" applyAlignment="0" applyProtection="0"/>
    <xf numFmtId="0" fontId="48" fillId="20" borderId="19" applyNumberFormat="0" applyAlignment="0" applyProtection="0"/>
    <xf numFmtId="0" fontId="49" fillId="20" borderId="19" applyNumberFormat="0" applyAlignment="0" applyProtection="0"/>
    <xf numFmtId="0" fontId="48" fillId="20" borderId="19" applyNumberFormat="0" applyAlignment="0" applyProtection="0"/>
    <xf numFmtId="0" fontId="48" fillId="20" borderId="19" applyNumberFormat="0" applyAlignment="0" applyProtection="0"/>
    <xf numFmtId="0" fontId="47" fillId="66" borderId="20" applyNumberFormat="0" applyAlignment="0" applyProtection="0"/>
    <xf numFmtId="0" fontId="47" fillId="66" borderId="20" applyNumberFormat="0" applyAlignment="0" applyProtection="0"/>
    <xf numFmtId="0" fontId="48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6" fillId="20" borderId="19" applyNumberFormat="0" applyAlignment="0" applyProtection="0"/>
    <xf numFmtId="0" fontId="49" fillId="20" borderId="19" applyNumberFormat="0" applyAlignment="0" applyProtection="0"/>
    <xf numFmtId="0" fontId="48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1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55" borderId="0" applyNumberFormat="0" applyBorder="0" applyAlignment="0" applyProtection="0"/>
    <xf numFmtId="0" fontId="22" fillId="32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68" borderId="0" applyNumberFormat="0" applyBorder="0" applyAlignment="0" applyProtection="0"/>
    <xf numFmtId="0" fontId="49" fillId="20" borderId="19" applyNumberFormat="0" applyAlignment="0" applyProtection="0"/>
    <xf numFmtId="0" fontId="52" fillId="0" borderId="23" applyNumberFormat="0" applyFill="0" applyAlignment="0" applyProtection="0"/>
    <xf numFmtId="0" fontId="50" fillId="0" borderId="24" applyNumberFormat="0" applyFill="0" applyAlignment="0" applyProtection="0"/>
    <xf numFmtId="0" fontId="53" fillId="0" borderId="23" applyNumberFormat="0" applyFill="0" applyAlignment="0" applyProtection="0"/>
    <xf numFmtId="0" fontId="50" fillId="0" borderId="23" applyNumberFormat="0" applyFill="0" applyAlignment="0" applyProtection="0"/>
    <xf numFmtId="0" fontId="54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4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23" applyNumberFormat="0" applyFill="0" applyAlignment="0" applyProtection="0"/>
    <xf numFmtId="0" fontId="5" fillId="0" borderId="5" applyNumberFormat="0" applyFill="0" applyAlignment="0" applyProtection="0"/>
    <xf numFmtId="0" fontId="50" fillId="0" borderId="23" applyNumberFormat="0" applyFill="0" applyAlignment="0" applyProtection="0"/>
    <xf numFmtId="0" fontId="53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10" fillId="0" borderId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169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169" fontId="59" fillId="0" borderId="0" applyFont="0" applyFill="0" applyBorder="0" applyAlignment="0" applyProtection="0"/>
    <xf numFmtId="0" fontId="10" fillId="0" borderId="0"/>
    <xf numFmtId="0" fontId="10" fillId="0" borderId="0"/>
    <xf numFmtId="169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9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0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64" fillId="81" borderId="25">
      <alignment vertical="center"/>
    </xf>
    <xf numFmtId="0" fontId="20" fillId="8" borderId="0">
      <alignment vertical="center"/>
    </xf>
    <xf numFmtId="0" fontId="65" fillId="8" borderId="25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4" fillId="82" borderId="26">
      <alignment vertical="center"/>
    </xf>
    <xf numFmtId="49" fontId="63" fillId="83" borderId="26">
      <alignment vertical="center"/>
    </xf>
    <xf numFmtId="49" fontId="66" fillId="84" borderId="26">
      <alignment vertical="center"/>
    </xf>
    <xf numFmtId="49" fontId="63" fillId="27" borderId="26">
      <alignment vertical="center"/>
    </xf>
    <xf numFmtId="0" fontId="67" fillId="85" borderId="27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68" fillId="86" borderId="28">
      <alignment horizontal="centerContinuous" vertical="center"/>
    </xf>
    <xf numFmtId="0" fontId="17" fillId="59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38" fillId="87" borderId="0" applyNumberFormat="0" applyBorder="0" applyAlignment="0" applyProtection="0"/>
    <xf numFmtId="0" fontId="17" fillId="59" borderId="0" applyNumberFormat="0" applyBorder="0" applyAlignment="0" applyProtection="0"/>
    <xf numFmtId="0" fontId="69" fillId="14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17" fillId="59" borderId="0" applyNumberFormat="0" applyBorder="0" applyAlignment="0" applyProtection="0"/>
    <xf numFmtId="0" fontId="38" fillId="14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38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6" fillId="0" borderId="30" applyNumberFormat="0" applyFill="0" applyAlignment="0" applyProtection="0">
      <alignment vertical="center"/>
    </xf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7" fillId="0" borderId="31" applyNumberFormat="0" applyFill="0" applyAlignment="0" applyProtection="0"/>
    <xf numFmtId="0" fontId="78" fillId="0" borderId="32" applyNumberFormat="0" applyFill="0" applyAlignment="0" applyProtection="0"/>
    <xf numFmtId="0" fontId="79" fillId="0" borderId="32" applyNumberFormat="0" applyFill="0" applyAlignment="0" applyProtection="0">
      <alignment vertical="center"/>
    </xf>
    <xf numFmtId="0" fontId="77" fillId="0" borderId="32" applyNumberFormat="0" applyFill="0" applyAlignment="0" applyProtection="0"/>
    <xf numFmtId="0" fontId="77" fillId="0" borderId="31" applyNumberFormat="0" applyFill="0" applyAlignment="0" applyProtection="0"/>
    <xf numFmtId="0" fontId="78" fillId="0" borderId="32" applyNumberFormat="0" applyFill="0" applyAlignment="0" applyProtection="0"/>
    <xf numFmtId="0" fontId="80" fillId="0" borderId="33" applyNumberFormat="0" applyFill="0" applyAlignment="0" applyProtection="0"/>
    <xf numFmtId="0" fontId="81" fillId="0" borderId="34" applyNumberFormat="0" applyFill="0" applyAlignment="0" applyProtection="0"/>
    <xf numFmtId="0" fontId="82" fillId="0" borderId="34" applyNumberFormat="0" applyFill="0" applyAlignment="0" applyProtection="0">
      <alignment vertical="center"/>
    </xf>
    <xf numFmtId="0" fontId="80" fillId="0" borderId="35" applyNumberFormat="0" applyFill="0" applyAlignment="0" applyProtection="0"/>
    <xf numFmtId="0" fontId="80" fillId="0" borderId="33" applyNumberFormat="0" applyFill="0" applyAlignment="0" applyProtection="0"/>
    <xf numFmtId="0" fontId="81" fillId="0" borderId="3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12" borderId="0" applyNumberFormat="0" applyBorder="0" applyAlignment="0" applyProtection="0"/>
    <xf numFmtId="0" fontId="47" fillId="66" borderId="20" applyNumberFormat="0" applyAlignment="0" applyProtection="0"/>
    <xf numFmtId="0" fontId="86" fillId="20" borderId="19" applyNumberFormat="0" applyAlignment="0" applyProtection="0"/>
    <xf numFmtId="0" fontId="87" fillId="20" borderId="19" applyNumberFormat="0" applyAlignment="0" applyProtection="0">
      <alignment vertical="center"/>
    </xf>
    <xf numFmtId="0" fontId="47" fillId="66" borderId="19" applyNumberFormat="0" applyAlignment="0" applyProtection="0"/>
    <xf numFmtId="0" fontId="47" fillId="66" borderId="20" applyNumberFormat="0" applyAlignment="0" applyProtection="0"/>
    <xf numFmtId="0" fontId="86" fillId="20" borderId="1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36" applyNumberFormat="0" applyFill="0" applyAlignment="0" applyProtection="0"/>
    <xf numFmtId="0" fontId="88" fillId="0" borderId="22" applyNumberFormat="0" applyFill="0" applyAlignment="0" applyProtection="0"/>
    <xf numFmtId="0" fontId="89" fillId="0" borderId="22" applyNumberFormat="0" applyFill="0" applyAlignment="0" applyProtection="0">
      <alignment vertical="center"/>
    </xf>
    <xf numFmtId="0" fontId="90" fillId="0" borderId="37" applyNumberFormat="0" applyFill="0" applyAlignment="0" applyProtection="0"/>
    <xf numFmtId="0" fontId="38" fillId="0" borderId="36" applyNumberFormat="0" applyFill="0" applyAlignment="0" applyProtection="0"/>
    <xf numFmtId="0" fontId="88" fillId="0" borderId="22" applyNumberFormat="0" applyFill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8" fillId="66" borderId="0" applyNumberFormat="0" applyBorder="0" applyAlignment="0" applyProtection="0"/>
    <xf numFmtId="0" fontId="91" fillId="88" borderId="0" applyNumberFormat="0" applyBorder="0" applyAlignment="0" applyProtection="0"/>
    <xf numFmtId="0" fontId="92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66" borderId="0" applyNumberFormat="0" applyBorder="0" applyAlignment="0" applyProtection="0"/>
    <xf numFmtId="0" fontId="93" fillId="88" borderId="0" applyNumberFormat="0" applyBorder="0" applyAlignment="0" applyProtection="0"/>
    <xf numFmtId="0" fontId="91" fillId="88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91" fillId="88" borderId="0" applyNumberFormat="0" applyBorder="0" applyAlignment="0" applyProtection="0"/>
    <xf numFmtId="0" fontId="94" fillId="8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97" fillId="0" borderId="0"/>
    <xf numFmtId="0" fontId="1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65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7" fillId="3" borderId="39" applyNumberFormat="0" applyFont="0" applyAlignment="0" applyProtection="0"/>
    <xf numFmtId="0" fontId="10" fillId="22" borderId="38" applyNumberFormat="0" applyFont="0" applyAlignment="0" applyProtection="0"/>
    <xf numFmtId="0" fontId="17" fillId="3" borderId="39" applyNumberFormat="0" applyFont="0" applyAlignment="0" applyProtection="0"/>
    <xf numFmtId="0" fontId="17" fillId="3" borderId="39" applyNumberFormat="0" applyFont="0" applyAlignment="0" applyProtection="0"/>
    <xf numFmtId="0" fontId="17" fillId="3" borderId="39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28" fillId="72" borderId="18" applyNumberFormat="0" applyAlignment="0" applyProtection="0"/>
    <xf numFmtId="0" fontId="98" fillId="30" borderId="18" applyNumberFormat="0" applyAlignment="0" applyProtection="0"/>
    <xf numFmtId="0" fontId="99" fillId="30" borderId="18" applyNumberFormat="0" applyAlignment="0" applyProtection="0">
      <alignment vertical="center"/>
    </xf>
    <xf numFmtId="0" fontId="28" fillId="73" borderId="18" applyNumberFormat="0" applyAlignment="0" applyProtection="0"/>
    <xf numFmtId="0" fontId="28" fillId="72" borderId="18" applyNumberFormat="0" applyAlignment="0" applyProtection="0"/>
    <xf numFmtId="0" fontId="98" fillId="30" borderId="18" applyNumberFormat="0" applyAlignment="0" applyProtection="0"/>
    <xf numFmtId="9" fontId="10" fillId="0" borderId="0" applyFont="0" applyFill="0" applyBorder="0" applyAlignment="0" applyProtection="0"/>
    <xf numFmtId="0" fontId="28" fillId="30" borderId="18" applyNumberFormat="0" applyAlignment="0" applyProtection="0"/>
    <xf numFmtId="4" fontId="8" fillId="88" borderId="20" applyNumberFormat="0" applyProtection="0">
      <alignment vertical="center"/>
    </xf>
    <xf numFmtId="4" fontId="8" fillId="88" borderId="20" applyNumberFormat="0" applyProtection="0">
      <alignment vertical="center"/>
    </xf>
    <xf numFmtId="4" fontId="54" fillId="88" borderId="40" applyNumberFormat="0" applyProtection="0">
      <alignment vertical="center"/>
    </xf>
    <xf numFmtId="4" fontId="8" fillId="88" borderId="20" applyNumberFormat="0" applyProtection="0">
      <alignment vertical="center"/>
    </xf>
    <xf numFmtId="4" fontId="8" fillId="88" borderId="20" applyNumberFormat="0" applyProtection="0">
      <alignment vertical="center"/>
    </xf>
    <xf numFmtId="4" fontId="46" fillId="81" borderId="20" applyNumberFormat="0" applyProtection="0">
      <alignment vertical="center"/>
    </xf>
    <xf numFmtId="4" fontId="100" fillId="88" borderId="40" applyNumberFormat="0" applyProtection="0">
      <alignment vertical="center"/>
    </xf>
    <xf numFmtId="4" fontId="8" fillId="81" borderId="2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4" fontId="54" fillId="88" borderId="4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0" fontId="52" fillId="88" borderId="40" applyNumberFormat="0" applyProtection="0">
      <alignment horizontal="left" vertical="top" indent="1"/>
    </xf>
    <xf numFmtId="0" fontId="54" fillId="88" borderId="40" applyNumberFormat="0" applyProtection="0">
      <alignment horizontal="left" vertical="top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54" fillId="13" borderId="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12" borderId="2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18" fillId="12" borderId="4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18" fillId="21" borderId="4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18" fillId="55" borderId="40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18" fillId="35" borderId="4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18" fillId="40" borderId="4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18" fillId="68" borderId="4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18" fillId="32" borderId="4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18" fillId="15" borderId="4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18" fillId="31" borderId="4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90" borderId="41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54" fillId="90" borderId="42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10" fillId="34" borderId="41" applyNumberFormat="0" applyProtection="0">
      <alignment horizontal="left" vertical="center" indent="1"/>
    </xf>
    <xf numFmtId="4" fontId="18" fillId="19" borderId="0" applyNumberFormat="0" applyProtection="0">
      <alignment horizontal="left" vertical="center" indent="1"/>
    </xf>
    <xf numFmtId="4" fontId="10" fillId="34" borderId="41" applyNumberFormat="0" applyProtection="0">
      <alignment horizontal="left" vertical="center" indent="1"/>
    </xf>
    <xf numFmtId="4" fontId="101" fillId="34" borderId="0" applyNumberFormat="0" applyProtection="0">
      <alignment horizontal="left" vertical="center" indent="1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18" fillId="13" borderId="4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9" borderId="41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18" fillId="19" borderId="0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18" fillId="13" borderId="0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10" fillId="34" borderId="4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10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91" borderId="2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10" fillId="13" borderId="4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10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24" borderId="2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10" fillId="24" borderId="4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10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19" borderId="2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10" fillId="19" borderId="4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10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10" fillId="23" borderId="25" applyNumberFormat="0">
      <protection locked="0"/>
    </xf>
    <xf numFmtId="0" fontId="8" fillId="23" borderId="43" applyNumberFormat="0">
      <protection locked="0"/>
    </xf>
    <xf numFmtId="0" fontId="102" fillId="34" borderId="44" applyBorder="0"/>
    <xf numFmtId="4" fontId="20" fillId="22" borderId="40" applyNumberFormat="0" applyProtection="0">
      <alignment vertical="center"/>
    </xf>
    <xf numFmtId="4" fontId="18" fillId="22" borderId="40" applyNumberFormat="0" applyProtection="0">
      <alignment vertical="center"/>
    </xf>
    <xf numFmtId="4" fontId="46" fillId="9" borderId="25" applyNumberFormat="0" applyProtection="0">
      <alignment vertical="center"/>
    </xf>
    <xf numFmtId="4" fontId="103" fillId="22" borderId="40" applyNumberFormat="0" applyProtection="0">
      <alignment vertical="center"/>
    </xf>
    <xf numFmtId="4" fontId="20" fillId="30" borderId="40" applyNumberFormat="0" applyProtection="0">
      <alignment horizontal="left" vertical="center" indent="1"/>
    </xf>
    <xf numFmtId="4" fontId="18" fillId="22" borderId="40" applyNumberFormat="0" applyProtection="0">
      <alignment horizontal="left" vertical="center" indent="1"/>
    </xf>
    <xf numFmtId="0" fontId="20" fillId="22" borderId="40" applyNumberFormat="0" applyProtection="0">
      <alignment horizontal="left" vertical="top" indent="1"/>
    </xf>
    <xf numFmtId="0" fontId="18" fillId="22" borderId="40" applyNumberFormat="0" applyProtection="0">
      <alignment horizontal="left" vertical="top" indent="1"/>
    </xf>
    <xf numFmtId="4" fontId="8" fillId="0" borderId="2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18" fillId="19" borderId="4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46" fillId="26" borderId="20" applyNumberFormat="0" applyProtection="0">
      <alignment horizontal="right" vertical="center"/>
    </xf>
    <xf numFmtId="4" fontId="103" fillId="19" borderId="40" applyNumberFormat="0" applyProtection="0">
      <alignment horizontal="right" vertical="center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18" fillId="13" borderId="4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0" fontId="20" fillId="13" borderId="40" applyNumberFormat="0" applyProtection="0">
      <alignment horizontal="left" vertical="top" indent="1"/>
    </xf>
    <xf numFmtId="0" fontId="18" fillId="13" borderId="40" applyNumberFormat="0" applyProtection="0">
      <alignment horizontal="left" vertical="top" indent="1"/>
    </xf>
    <xf numFmtId="4" fontId="104" fillId="92" borderId="41" applyNumberFormat="0" applyProtection="0">
      <alignment horizontal="left" vertical="center" indent="1"/>
    </xf>
    <xf numFmtId="4" fontId="105" fillId="92" borderId="0" applyNumberFormat="0" applyProtection="0">
      <alignment horizontal="left" vertical="center" indent="1"/>
    </xf>
    <xf numFmtId="0" fontId="8" fillId="93" borderId="25"/>
    <xf numFmtId="0" fontId="8" fillId="93" borderId="25"/>
    <xf numFmtId="0" fontId="8" fillId="93" borderId="25"/>
    <xf numFmtId="0" fontId="8" fillId="93" borderId="25"/>
    <xf numFmtId="4" fontId="106" fillId="23" borderId="20" applyNumberFormat="0" applyProtection="0">
      <alignment horizontal="right" vertical="center"/>
    </xf>
    <xf numFmtId="4" fontId="107" fillId="19" borderId="40" applyNumberFormat="0" applyProtection="0">
      <alignment horizontal="right" vertical="center"/>
    </xf>
    <xf numFmtId="0" fontId="108" fillId="12" borderId="0" applyNumberFormat="0" applyBorder="0" applyAlignment="0" applyProtection="0"/>
    <xf numFmtId="0" fontId="109" fillId="12" borderId="0" applyNumberFormat="0" applyBorder="0" applyAlignment="0" applyProtection="0"/>
    <xf numFmtId="0" fontId="30" fillId="65" borderId="0" applyNumberFormat="0" applyBorder="0" applyAlignment="0" applyProtection="0"/>
    <xf numFmtId="0" fontId="85" fillId="1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09" fillId="12" borderId="0" applyNumberFormat="0" applyBorder="0" applyAlignment="0" applyProtection="0"/>
    <xf numFmtId="0" fontId="109" fillId="12" borderId="0" applyNumberFormat="0" applyBorder="0" applyAlignment="0" applyProtection="0"/>
    <xf numFmtId="0" fontId="108" fillId="12" borderId="0" applyNumberFormat="0" applyBorder="0" applyAlignment="0" applyProtection="0"/>
    <xf numFmtId="0" fontId="110" fillId="94" borderId="0" applyNumberFormat="0" applyBorder="0" applyAlignment="0" applyProtection="0"/>
    <xf numFmtId="0" fontId="110" fillId="94" borderId="0" applyNumberFormat="0" applyBorder="0" applyAlignment="0" applyProtection="0"/>
    <xf numFmtId="0" fontId="110" fillId="94" borderId="0" applyNumberFormat="0" applyBorder="0" applyAlignment="0" applyProtection="0"/>
    <xf numFmtId="0" fontId="85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11" fillId="0" borderId="0" applyNumberFormat="0" applyFill="0" applyBorder="0" applyAlignment="0" applyProtection="0"/>
    <xf numFmtId="9" fontId="10" fillId="26" borderId="25" applyFont="0" applyProtection="0">
      <alignment horizontal="right"/>
    </xf>
    <xf numFmtId="173" fontId="10" fillId="26" borderId="25" applyFont="0" applyProtection="0">
      <alignment horizontal="center" wrapText="1"/>
    </xf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11" borderId="0"/>
    <xf numFmtId="0" fontId="10" fillId="0" borderId="0"/>
    <xf numFmtId="0" fontId="8" fillId="11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1" borderId="0"/>
    <xf numFmtId="0" fontId="8" fillId="11" borderId="0"/>
    <xf numFmtId="0" fontId="8" fillId="11" borderId="0"/>
    <xf numFmtId="0" fontId="112" fillId="0" borderId="0"/>
    <xf numFmtId="0" fontId="8" fillId="11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8" fillId="11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1" borderId="0"/>
    <xf numFmtId="0" fontId="10" fillId="0" borderId="0" applyProtection="0"/>
    <xf numFmtId="0" fontId="8" fillId="11" borderId="0"/>
    <xf numFmtId="0" fontId="10" fillId="0" borderId="0" applyProtection="0"/>
    <xf numFmtId="0" fontId="10" fillId="0" borderId="0"/>
    <xf numFmtId="0" fontId="10" fillId="0" borderId="0" applyProtection="0"/>
    <xf numFmtId="0" fontId="1" fillId="0" borderId="0"/>
    <xf numFmtId="0" fontId="1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9" fontId="10" fillId="95" borderId="45" applyFont="0" applyProtection="0">
      <alignment horizontal="right"/>
    </xf>
    <xf numFmtId="0" fontId="10" fillId="95" borderId="25" applyNumberFormat="0" applyFont="0" applyAlignment="0" applyProtection="0"/>
    <xf numFmtId="0" fontId="63" fillId="81" borderId="25">
      <alignment vertical="center"/>
    </xf>
    <xf numFmtId="0" fontId="1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17" fillId="0" borderId="32" applyNumberFormat="0" applyFill="0" applyAlignment="0" applyProtection="0"/>
    <xf numFmtId="0" fontId="51" fillId="0" borderId="34" applyNumberFormat="0" applyFill="0" applyAlignment="0" applyProtection="0"/>
    <xf numFmtId="0" fontId="50" fillId="0" borderId="24" applyNumberFormat="0" applyFill="0" applyAlignment="0" applyProtection="0"/>
    <xf numFmtId="0" fontId="54" fillId="0" borderId="23" applyNumberFormat="0" applyFill="0" applyAlignment="0" applyProtection="0"/>
    <xf numFmtId="0" fontId="118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/>
    <xf numFmtId="0" fontId="75" fillId="0" borderId="30" applyNumberFormat="0" applyFill="0" applyAlignment="0" applyProtection="0"/>
    <xf numFmtId="0" fontId="116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119" fillId="0" borderId="1" applyNumberFormat="0" applyFill="0" applyAlignment="0" applyProtection="0"/>
    <xf numFmtId="0" fontId="119" fillId="0" borderId="1" applyNumberFormat="0" applyFill="0" applyAlignment="0" applyProtection="0"/>
    <xf numFmtId="0" fontId="116" fillId="0" borderId="30" applyNumberFormat="0" applyFill="0" applyAlignment="0" applyProtection="0"/>
    <xf numFmtId="0" fontId="75" fillId="0" borderId="30" applyNumberFormat="0" applyFill="0" applyAlignment="0" applyProtection="0"/>
    <xf numFmtId="0" fontId="74" fillId="0" borderId="29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8" fillId="0" borderId="32" applyNumberFormat="0" applyFill="0" applyAlignment="0" applyProtection="0"/>
    <xf numFmtId="0" fontId="117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120" fillId="0" borderId="2" applyNumberFormat="0" applyFill="0" applyAlignment="0" applyProtection="0"/>
    <xf numFmtId="0" fontId="120" fillId="0" borderId="2" applyNumberFormat="0" applyFill="0" applyAlignment="0" applyProtection="0"/>
    <xf numFmtId="0" fontId="117" fillId="0" borderId="32" applyNumberFormat="0" applyFill="0" applyAlignment="0" applyProtection="0"/>
    <xf numFmtId="0" fontId="78" fillId="0" borderId="32" applyNumberFormat="0" applyFill="0" applyAlignment="0" applyProtection="0"/>
    <xf numFmtId="0" fontId="77" fillId="0" borderId="31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1" fillId="0" borderId="34" applyNumberFormat="0" applyFill="0" applyAlignment="0" applyProtection="0"/>
    <xf numFmtId="0" fontId="80" fillId="0" borderId="33" applyNumberFormat="0" applyFill="0" applyAlignment="0" applyProtection="0"/>
    <xf numFmtId="0" fontId="51" fillId="0" borderId="34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5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22" applyNumberFormat="0" applyFill="0" applyAlignment="0" applyProtection="0"/>
    <xf numFmtId="0" fontId="123" fillId="0" borderId="22" applyNumberFormat="0" applyFill="0" applyAlignment="0" applyProtection="0"/>
    <xf numFmtId="0" fontId="38" fillId="0" borderId="36" applyNumberFormat="0" applyFill="0" applyAlignment="0" applyProtection="0"/>
    <xf numFmtId="0" fontId="43" fillId="0" borderId="22" applyNumberFormat="0" applyFill="0" applyAlignment="0" applyProtection="0"/>
    <xf numFmtId="0" fontId="38" fillId="0" borderId="36" applyNumberFormat="0" applyFill="0" applyAlignment="0" applyProtection="0"/>
    <xf numFmtId="0" fontId="38" fillId="0" borderId="36" applyNumberFormat="0" applyFill="0" applyAlignment="0" applyProtection="0"/>
    <xf numFmtId="0" fontId="123" fillId="0" borderId="22" applyNumberFormat="0" applyFill="0" applyAlignment="0" applyProtection="0"/>
    <xf numFmtId="0" fontId="123" fillId="0" borderId="22" applyNumberFormat="0" applyFill="0" applyAlignment="0" applyProtection="0"/>
    <xf numFmtId="0" fontId="122" fillId="0" borderId="22" applyNumberFormat="0" applyFill="0" applyAlignment="0" applyProtection="0"/>
    <xf numFmtId="0" fontId="38" fillId="0" borderId="36" applyNumberFormat="0" applyFill="0" applyAlignment="0" applyProtection="0"/>
    <xf numFmtId="0" fontId="38" fillId="0" borderId="36" applyNumberFormat="0" applyFill="0" applyAlignment="0" applyProtection="0"/>
    <xf numFmtId="0" fontId="38" fillId="0" borderId="36" applyNumberFormat="0" applyFill="0" applyAlignment="0" applyProtection="0"/>
    <xf numFmtId="0" fontId="38" fillId="0" borderId="36" applyNumberFormat="0" applyFill="0" applyAlignment="0" applyProtection="0"/>
    <xf numFmtId="0" fontId="43" fillId="0" borderId="22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28" fillId="74" borderId="21" applyNumberFormat="0" applyAlignment="0" applyProtection="0"/>
    <xf numFmtId="0" fontId="42" fillId="61" borderId="21" applyNumberFormat="0" applyAlignment="0" applyProtection="0"/>
    <xf numFmtId="0" fontId="129" fillId="74" borderId="21" applyNumberFormat="0" applyAlignment="0" applyProtection="0"/>
    <xf numFmtId="0" fontId="42" fillId="74" borderId="21" applyNumberFormat="0" applyAlignment="0" applyProtection="0"/>
    <xf numFmtId="0" fontId="129" fillId="74" borderId="21" applyNumberFormat="0" applyAlignment="0" applyProtection="0"/>
    <xf numFmtId="0" fontId="129" fillId="74" borderId="21" applyNumberFormat="0" applyAlignment="0" applyProtection="0"/>
    <xf numFmtId="0" fontId="42" fillId="61" borderId="21" applyNumberFormat="0" applyAlignment="0" applyProtection="0"/>
    <xf numFmtId="0" fontId="42" fillId="61" borderId="21" applyNumberFormat="0" applyAlignment="0" applyProtection="0"/>
    <xf numFmtId="0" fontId="129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8" fillId="74" borderId="21" applyNumberFormat="0" applyAlignment="0" applyProtection="0"/>
    <xf numFmtId="0" fontId="42" fillId="74" borderId="21" applyNumberFormat="0" applyAlignment="0" applyProtection="0"/>
    <xf numFmtId="0" fontId="129" fillId="74" borderId="21" applyNumberFormat="0" applyAlignment="0" applyProtection="0"/>
    <xf numFmtId="0" fontId="128" fillId="74" borderId="21" applyNumberFormat="0" applyAlignment="0" applyProtection="0"/>
    <xf numFmtId="0" fontId="128" fillId="74" borderId="21" applyNumberFormat="0" applyAlignment="0" applyProtection="0"/>
    <xf numFmtId="0" fontId="128" fillId="74" borderId="21" applyNumberFormat="0" applyAlignment="0" applyProtection="0"/>
    <xf numFmtId="0" fontId="128" fillId="74" borderId="21" applyNumberFormat="0" applyAlignment="0" applyProtection="0"/>
  </cellStyleXfs>
  <cellXfs count="137">
    <xf numFmtId="0" fontId="0" fillId="0" borderId="0" xfId="0"/>
    <xf numFmtId="0" fontId="7" fillId="0" borderId="0" xfId="0" applyFont="1"/>
    <xf numFmtId="164" fontId="8" fillId="0" borderId="0" xfId="0" quotePrefix="1" applyNumberFormat="1" applyFont="1" applyFill="1" applyBorder="1" applyAlignment="1">
      <alignment horizontal="right" vertical="center" wrapText="1"/>
    </xf>
    <xf numFmtId="165" fontId="8" fillId="0" borderId="0" xfId="0" quotePrefix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/>
    </xf>
    <xf numFmtId="166" fontId="10" fillId="0" borderId="0" xfId="0" quotePrefix="1" applyNumberFormat="1" applyFont="1" applyFill="1" applyBorder="1" applyAlignment="1">
      <alignment horizontal="right" vertical="center" wrapText="1"/>
    </xf>
    <xf numFmtId="164" fontId="10" fillId="0" borderId="0" xfId="0" quotePrefix="1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/>
    </xf>
    <xf numFmtId="10" fontId="10" fillId="0" borderId="0" xfId="0" quotePrefix="1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1" fillId="0" borderId="0" xfId="0" applyFont="1" applyFill="1" applyBorder="1"/>
    <xf numFmtId="164" fontId="10" fillId="0" borderId="0" xfId="0" applyNumberFormat="1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wrapText="1"/>
    </xf>
    <xf numFmtId="0" fontId="11" fillId="0" borderId="6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7" xfId="0" quotePrefix="1" applyFont="1" applyFill="1" applyBorder="1" applyAlignment="1">
      <alignment horizontal="right" vertical="center"/>
    </xf>
    <xf numFmtId="0" fontId="11" fillId="0" borderId="7" xfId="0" applyFont="1" applyFill="1" applyBorder="1"/>
    <xf numFmtId="164" fontId="11" fillId="0" borderId="0" xfId="0" quotePrefix="1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right" vertical="center" wrapText="1"/>
    </xf>
    <xf numFmtId="167" fontId="10" fillId="0" borderId="0" xfId="0" quotePrefix="1" applyNumberFormat="1" applyFont="1" applyFill="1" applyBorder="1" applyAlignment="1">
      <alignment horizontal="right" vertical="center" wrapText="1"/>
    </xf>
    <xf numFmtId="164" fontId="11" fillId="0" borderId="6" xfId="0" quotePrefix="1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164" fontId="10" fillId="0" borderId="0" xfId="0" quotePrefix="1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7" fillId="0" borderId="0" xfId="0" applyFont="1" applyFill="1"/>
    <xf numFmtId="2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164" fontId="11" fillId="0" borderId="0" xfId="0" quotePrefix="1" applyNumberFormat="1" applyFont="1" applyFill="1" applyBorder="1" applyAlignment="1">
      <alignment horizontal="right" wrapText="1"/>
    </xf>
    <xf numFmtId="164" fontId="11" fillId="0" borderId="46" xfId="0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6" xfId="0" quotePrefix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164" fontId="11" fillId="0" borderId="7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174" fontId="10" fillId="0" borderId="0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47" xfId="0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48" xfId="0" quotePrefix="1" applyNumberFormat="1" applyFont="1" applyFill="1" applyBorder="1" applyAlignment="1">
      <alignment horizontal="right" vertical="center" wrapText="1"/>
    </xf>
    <xf numFmtId="175" fontId="10" fillId="0" borderId="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0" xfId="2211" applyFont="1" applyFill="1" applyAlignment="1"/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 wrapText="1"/>
    </xf>
    <xf numFmtId="164" fontId="11" fillId="0" borderId="46" xfId="0" quotePrefix="1" applyNumberFormat="1" applyFont="1" applyFill="1" applyBorder="1" applyAlignment="1">
      <alignment horizontal="right" wrapText="1"/>
    </xf>
    <xf numFmtId="164" fontId="11" fillId="0" borderId="49" xfId="0" quotePrefix="1" applyNumberFormat="1" applyFont="1" applyFill="1" applyBorder="1" applyAlignment="1">
      <alignment horizontal="right" wrapText="1"/>
    </xf>
    <xf numFmtId="164" fontId="10" fillId="0" borderId="49" xfId="0" quotePrefix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 indent="2"/>
    </xf>
    <xf numFmtId="0" fontId="11" fillId="0" borderId="0" xfId="2211" applyFont="1" applyFill="1" applyAlignment="1"/>
    <xf numFmtId="164" fontId="11" fillId="0" borderId="48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/>
    <xf numFmtId="0" fontId="10" fillId="0" borderId="6" xfId="2211" applyFont="1" applyFill="1" applyBorder="1" applyAlignment="1">
      <alignment horizontal="right"/>
    </xf>
    <xf numFmtId="0" fontId="10" fillId="0" borderId="6" xfId="2211" applyFont="1" applyFill="1" applyBorder="1" applyAlignment="1"/>
    <xf numFmtId="0" fontId="10" fillId="0" borderId="0" xfId="2211" applyFont="1" applyFill="1" applyBorder="1" applyAlignment="1">
      <alignment horizontal="right"/>
    </xf>
    <xf numFmtId="0" fontId="10" fillId="0" borderId="0" xfId="2211" quotePrefix="1" applyFont="1" applyFill="1" applyBorder="1" applyAlignment="1">
      <alignment horizontal="right" wrapText="1"/>
    </xf>
    <xf numFmtId="0" fontId="10" fillId="0" borderId="0" xfId="2211" applyFont="1" applyFill="1" applyBorder="1" applyAlignment="1"/>
    <xf numFmtId="0" fontId="10" fillId="0" borderId="7" xfId="2211" applyFont="1" applyFill="1" applyBorder="1" applyAlignment="1"/>
    <xf numFmtId="0" fontId="10" fillId="0" borderId="0" xfId="2187" applyFont="1" applyFill="1"/>
    <xf numFmtId="0" fontId="130" fillId="0" borderId="0" xfId="2187" applyFont="1" applyFill="1" applyBorder="1"/>
    <xf numFmtId="0" fontId="131" fillId="0" borderId="0" xfId="2187" applyFont="1" applyFill="1" applyBorder="1"/>
    <xf numFmtId="0" fontId="10" fillId="0" borderId="0" xfId="2187" applyFont="1" applyFill="1" applyBorder="1"/>
    <xf numFmtId="0" fontId="10" fillId="0" borderId="0" xfId="0" applyFont="1" applyFill="1" applyBorder="1" applyAlignment="1">
      <alignment horizontal="left" wrapText="1"/>
    </xf>
    <xf numFmtId="0" fontId="10" fillId="0" borderId="0" xfId="2187" applyFont="1" applyFill="1" applyAlignment="1">
      <alignment horizontal="left" vertical="center" indent="1"/>
    </xf>
    <xf numFmtId="164" fontId="11" fillId="0" borderId="46" xfId="2187" applyNumberFormat="1" applyFont="1" applyFill="1" applyBorder="1" applyAlignment="1">
      <alignment horizontal="right" vertical="center"/>
    </xf>
    <xf numFmtId="164" fontId="11" fillId="0" borderId="46" xfId="2187" applyNumberFormat="1" applyFont="1" applyFill="1" applyBorder="1" applyAlignment="1">
      <alignment vertical="center"/>
    </xf>
    <xf numFmtId="0" fontId="10" fillId="0" borderId="0" xfId="2187" applyFont="1" applyFill="1" applyBorder="1" applyAlignment="1">
      <alignment vertical="center"/>
    </xf>
    <xf numFmtId="0" fontId="11" fillId="0" borderId="0" xfId="2187" applyFont="1" applyFill="1" applyAlignment="1">
      <alignment vertical="center"/>
    </xf>
    <xf numFmtId="0" fontId="11" fillId="0" borderId="0" xfId="2187" applyFont="1" applyFill="1"/>
    <xf numFmtId="164" fontId="11" fillId="0" borderId="49" xfId="2187" applyNumberFormat="1" applyFont="1" applyFill="1" applyBorder="1" applyAlignment="1">
      <alignment horizontal="right" vertical="center"/>
    </xf>
    <xf numFmtId="164" fontId="11" fillId="0" borderId="49" xfId="2187" applyNumberFormat="1" applyFont="1" applyFill="1" applyBorder="1" applyAlignment="1">
      <alignment vertical="center"/>
    </xf>
    <xf numFmtId="0" fontId="11" fillId="0" borderId="0" xfId="2187" applyFont="1" applyFill="1" applyBorder="1" applyAlignment="1">
      <alignment vertical="center"/>
    </xf>
    <xf numFmtId="174" fontId="10" fillId="0" borderId="0" xfId="2187" applyNumberFormat="1" applyFont="1" applyFill="1"/>
    <xf numFmtId="164" fontId="10" fillId="0" borderId="6" xfId="2187" applyNumberFormat="1" applyFont="1" applyFill="1" applyBorder="1" applyAlignment="1">
      <alignment horizontal="right" vertical="center"/>
    </xf>
    <xf numFmtId="164" fontId="10" fillId="0" borderId="6" xfId="2187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4" fontId="11" fillId="0" borderId="0" xfId="2187" applyNumberFormat="1" applyFont="1" applyFill="1" applyBorder="1" applyAlignment="1">
      <alignment horizontal="right" vertical="center"/>
    </xf>
    <xf numFmtId="164" fontId="11" fillId="0" borderId="0" xfId="2187" applyNumberFormat="1" applyFont="1" applyFill="1" applyBorder="1" applyAlignment="1">
      <alignment vertical="center"/>
    </xf>
    <xf numFmtId="0" fontId="11" fillId="0" borderId="0" xfId="2187" applyFont="1" applyFill="1" applyAlignment="1">
      <alignment horizontal="left" vertical="center"/>
    </xf>
    <xf numFmtId="0" fontId="10" fillId="0" borderId="0" xfId="2187" applyFont="1" applyFill="1" applyAlignment="1">
      <alignment horizontal="left" vertical="center"/>
    </xf>
    <xf numFmtId="0" fontId="107" fillId="0" borderId="0" xfId="2187" applyFont="1" applyFill="1"/>
    <xf numFmtId="164" fontId="10" fillId="0" borderId="0" xfId="2187" applyNumberFormat="1" applyFont="1" applyFill="1" applyBorder="1" applyAlignment="1">
      <alignment horizontal="right" vertical="center"/>
    </xf>
    <xf numFmtId="164" fontId="10" fillId="0" borderId="0" xfId="2187" applyNumberFormat="1" applyFont="1" applyFill="1" applyBorder="1" applyAlignment="1">
      <alignment vertical="center"/>
    </xf>
    <xf numFmtId="174" fontId="107" fillId="0" borderId="0" xfId="2187" applyNumberFormat="1" applyFont="1" applyFill="1" applyBorder="1"/>
    <xf numFmtId="164" fontId="10" fillId="0" borderId="50" xfId="2187" applyNumberFormat="1" applyFont="1" applyFill="1" applyBorder="1" applyAlignment="1">
      <alignment vertical="center"/>
    </xf>
    <xf numFmtId="0" fontId="10" fillId="0" borderId="0" xfId="2187" applyFont="1" applyFill="1" applyAlignment="1">
      <alignment vertical="center"/>
    </xf>
    <xf numFmtId="0" fontId="10" fillId="0" borderId="0" xfId="2187" quotePrefix="1" applyFont="1" applyFill="1" applyBorder="1" applyAlignment="1">
      <alignment horizontal="right" vertical="center"/>
    </xf>
    <xf numFmtId="164" fontId="10" fillId="0" borderId="0" xfId="2187" quotePrefix="1" applyNumberFormat="1" applyFont="1" applyFill="1" applyBorder="1" applyAlignment="1">
      <alignment horizontal="right" vertical="center" wrapText="1"/>
    </xf>
    <xf numFmtId="0" fontId="10" fillId="0" borderId="0" xfId="2187" quotePrefix="1" applyFont="1" applyFill="1" applyBorder="1" applyAlignment="1">
      <alignment vertical="center" wrapText="1"/>
    </xf>
    <xf numFmtId="164" fontId="10" fillId="0" borderId="0" xfId="2187" applyNumberFormat="1" applyFont="1" applyFill="1"/>
    <xf numFmtId="174" fontId="130" fillId="0" borderId="0" xfId="2187" applyNumberFormat="1" applyFont="1" applyFill="1" applyBorder="1"/>
    <xf numFmtId="0" fontId="10" fillId="0" borderId="6" xfId="2187" applyFont="1" applyFill="1" applyBorder="1" applyAlignment="1">
      <alignment horizontal="right" vertical="center"/>
    </xf>
    <xf numFmtId="0" fontId="10" fillId="0" borderId="6" xfId="2187" applyFont="1" applyFill="1" applyBorder="1" applyAlignment="1">
      <alignment horizontal="right" vertical="center" wrapText="1"/>
    </xf>
    <xf numFmtId="0" fontId="11" fillId="0" borderId="6" xfId="2187" applyFont="1" applyFill="1" applyBorder="1" applyAlignment="1">
      <alignment vertical="center"/>
    </xf>
    <xf numFmtId="164" fontId="10" fillId="0" borderId="50" xfId="2187" applyNumberFormat="1" applyFont="1" applyFill="1" applyBorder="1"/>
    <xf numFmtId="0" fontId="10" fillId="0" borderId="0" xfId="2187" applyFont="1" applyFill="1" applyBorder="1" applyAlignment="1">
      <alignment horizontal="right" vertical="center"/>
    </xf>
    <xf numFmtId="0" fontId="10" fillId="0" borderId="0" xfId="2187" quotePrefix="1" applyFont="1" applyFill="1" applyBorder="1" applyAlignment="1">
      <alignment horizontal="right" vertical="center" wrapText="1"/>
    </xf>
    <xf numFmtId="0" fontId="10" fillId="0" borderId="7" xfId="2187" applyFont="1" applyFill="1" applyBorder="1" applyAlignment="1">
      <alignment horizontal="right" vertical="center"/>
    </xf>
    <xf numFmtId="0" fontId="10" fillId="0" borderId="7" xfId="2187" quotePrefix="1" applyFont="1" applyFill="1" applyBorder="1" applyAlignment="1">
      <alignment horizontal="right" vertical="center"/>
    </xf>
    <xf numFmtId="0" fontId="10" fillId="0" borderId="7" xfId="2187" applyFont="1" applyFill="1" applyBorder="1" applyAlignment="1">
      <alignment vertical="center"/>
    </xf>
    <xf numFmtId="174" fontId="11" fillId="0" borderId="0" xfId="2187" applyNumberFormat="1" applyFont="1" applyFill="1"/>
    <xf numFmtId="0" fontId="132" fillId="0" borderId="0" xfId="2187" applyFont="1" applyFill="1" applyBorder="1"/>
    <xf numFmtId="0" fontId="133" fillId="0" borderId="0" xfId="2187" applyFont="1" applyFill="1" applyBorder="1"/>
    <xf numFmtId="0" fontId="11" fillId="0" borderId="0" xfId="2187" applyFont="1" applyFill="1" applyBorder="1"/>
    <xf numFmtId="164" fontId="11" fillId="0" borderId="0" xfId="2187" quotePrefix="1" applyNumberFormat="1" applyFont="1" applyFill="1" applyBorder="1" applyAlignment="1">
      <alignment horizontal="right" vertical="center" wrapText="1"/>
    </xf>
    <xf numFmtId="164" fontId="131" fillId="0" borderId="0" xfId="2187" applyNumberFormat="1" applyFont="1" applyFill="1" applyBorder="1"/>
    <xf numFmtId="164" fontId="11" fillId="0" borderId="51" xfId="0" quotePrefix="1" applyNumberFormat="1" applyFont="1" applyFill="1" applyBorder="1" applyAlignment="1">
      <alignment horizontal="right" vertical="center" wrapText="1"/>
    </xf>
    <xf numFmtId="164" fontId="130" fillId="0" borderId="0" xfId="2187" applyNumberFormat="1" applyFont="1" applyFill="1" applyBorder="1"/>
    <xf numFmtId="0" fontId="5" fillId="0" borderId="0" xfId="0" applyFont="1"/>
    <xf numFmtId="176" fontId="5" fillId="0" borderId="51" xfId="1" applyNumberFormat="1" applyFont="1" applyBorder="1" applyAlignment="1">
      <alignment horizontal="right"/>
    </xf>
    <xf numFmtId="176" fontId="5" fillId="0" borderId="0" xfId="1" applyNumberFormat="1" applyFont="1" applyAlignment="1">
      <alignment horizontal="right"/>
    </xf>
    <xf numFmtId="176" fontId="0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6" xfId="0" applyFont="1" applyBorder="1"/>
    <xf numFmtId="0" fontId="0" fillId="0" borderId="6" xfId="0" applyBorder="1"/>
    <xf numFmtId="0" fontId="5" fillId="0" borderId="7" xfId="0" applyFont="1" applyBorder="1"/>
    <xf numFmtId="0" fontId="0" fillId="0" borderId="7" xfId="0" applyBorder="1"/>
    <xf numFmtId="0" fontId="11" fillId="0" borderId="0" xfId="0" applyFont="1" applyFill="1" applyAlignment="1"/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zerntabellen%20zum%2031.03.2015_Web_d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GuV"/>
      <sheetName val="Gesamtergebnisrechnung"/>
      <sheetName val="Bilanz"/>
      <sheetName val="EK Veränderung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80" zoomScaleNormal="80" workbookViewId="0">
      <selection activeCell="C25" sqref="C25"/>
    </sheetView>
  </sheetViews>
  <sheetFormatPr baseColWidth="10" defaultRowHeight="12.75"/>
  <cols>
    <col min="1" max="1" width="51.5703125" style="1" customWidth="1"/>
    <col min="2" max="2" width="14.85546875" style="1" bestFit="1" customWidth="1"/>
    <col min="3" max="16384" width="11.42578125" style="1"/>
  </cols>
  <sheetData>
    <row r="1" spans="1:6" ht="24.75" customHeight="1">
      <c r="A1" s="15" t="s">
        <v>46</v>
      </c>
      <c r="B1" s="15"/>
      <c r="C1" s="14"/>
      <c r="D1" s="14"/>
    </row>
    <row r="2" spans="1:6">
      <c r="A2" s="35"/>
      <c r="B2" s="23" t="s">
        <v>24</v>
      </c>
      <c r="C2" s="23" t="s">
        <v>45</v>
      </c>
      <c r="D2" s="22" t="s">
        <v>22</v>
      </c>
    </row>
    <row r="3" spans="1:6" ht="14.25">
      <c r="A3" s="34"/>
      <c r="B3" s="21" t="s">
        <v>44</v>
      </c>
      <c r="C3" s="20" t="s">
        <v>43</v>
      </c>
      <c r="D3" s="20"/>
    </row>
    <row r="4" spans="1:6">
      <c r="A4" s="33" t="s">
        <v>42</v>
      </c>
      <c r="B4" s="18"/>
      <c r="C4" s="18"/>
      <c r="D4" s="17" t="s">
        <v>19</v>
      </c>
    </row>
    <row r="5" spans="1:6">
      <c r="A5" s="14" t="s">
        <v>41</v>
      </c>
      <c r="B5" s="10">
        <v>501</v>
      </c>
      <c r="C5" s="10">
        <v>492</v>
      </c>
      <c r="D5" s="11">
        <f>IF(C5=0,0,IF(B5=0,"-100",IF(ABS((B5-C5)/C5*100)&gt;100,"&gt;100",((B5-C5)/C5*100))))</f>
        <v>1.8292682926829267</v>
      </c>
      <c r="F5" s="30"/>
    </row>
    <row r="6" spans="1:6">
      <c r="A6" s="14" t="s">
        <v>40</v>
      </c>
      <c r="B6" s="10">
        <v>104</v>
      </c>
      <c r="C6" s="10">
        <v>100</v>
      </c>
      <c r="D6" s="11">
        <f>IF(C6=0,0,IF(B6=0,"-100",IF(ABS((B6-C6)/C6*100)&gt;100,"&gt;100",((B6-C6)/C6*100))))</f>
        <v>4</v>
      </c>
      <c r="F6" s="30"/>
    </row>
    <row r="7" spans="1:6">
      <c r="A7" s="14" t="s">
        <v>39</v>
      </c>
      <c r="B7" s="16">
        <v>55</v>
      </c>
      <c r="C7" s="16">
        <v>40</v>
      </c>
      <c r="D7" s="11">
        <f>IF(C7=0,0,IF(B7=0,"-100",IF(ABS((B7-C7)/C7*100)&gt;100,"&gt;100",((B7-C7)/C7*100))))</f>
        <v>37.5</v>
      </c>
      <c r="F7" s="30"/>
    </row>
    <row r="8" spans="1:6" ht="25.5">
      <c r="A8" s="31" t="s">
        <v>38</v>
      </c>
      <c r="B8" s="21">
        <v>142</v>
      </c>
      <c r="C8" s="32">
        <v>5</v>
      </c>
      <c r="D8" s="11" t="str">
        <f>IF(C8=0,0,IF(B8=0,"-100",IF(ABS((B8-C8)/C8*100)&gt;100,"&gt;100",((B8-C8)/C8*100))))</f>
        <v>&gt;100</v>
      </c>
      <c r="F8" s="30"/>
    </row>
    <row r="9" spans="1:6">
      <c r="A9" s="14" t="s">
        <v>37</v>
      </c>
      <c r="B9" s="16">
        <v>2</v>
      </c>
      <c r="C9" s="10">
        <v>35</v>
      </c>
      <c r="D9" s="11">
        <f>IF(C9=0,0,IF(B9=0,"-100",IF(ABS((B9-C9)/C9*100)&gt;100,"&gt;100",((B9-C9)/C9*100))))</f>
        <v>-94.285714285714278</v>
      </c>
      <c r="F9" s="30"/>
    </row>
    <row r="10" spans="1:6" ht="26.25" customHeight="1">
      <c r="A10" s="31" t="s">
        <v>36</v>
      </c>
      <c r="B10" s="16">
        <v>0</v>
      </c>
      <c r="C10" s="16">
        <v>-4</v>
      </c>
      <c r="D10" s="11" t="str">
        <f>IF(C10=0,0,IF(B10=0,"-100",IF(ABS((B10-C10)/C10*100)&gt;100,"&gt;100",((B10-C10)/C10*100))))</f>
        <v>-100</v>
      </c>
      <c r="F10" s="30"/>
    </row>
    <row r="11" spans="1:6">
      <c r="A11" s="14" t="s">
        <v>35</v>
      </c>
      <c r="B11" s="10">
        <v>284</v>
      </c>
      <c r="C11" s="21">
        <v>291</v>
      </c>
      <c r="D11" s="11">
        <f>IF(C11=0,0,IF(B11=0,"-100",IF(ABS((B11-C11)/C11*100)&gt;100,"&gt;100",((B11-C11)/C11*100))))</f>
        <v>-2.4054982817869419</v>
      </c>
      <c r="F11" s="30"/>
    </row>
    <row r="12" spans="1:6">
      <c r="A12" s="14" t="s">
        <v>34</v>
      </c>
      <c r="B12" s="10">
        <v>-77</v>
      </c>
      <c r="C12" s="10">
        <v>-24</v>
      </c>
      <c r="D12" s="11" t="str">
        <f>IF(C12=0,0,IF(B12=0,"-100",IF(ABS((B12-C12)/C12*100)&gt;100,"&gt;100",((B12-C12)/C12*100))))</f>
        <v>&gt;100</v>
      </c>
      <c r="F12" s="30"/>
    </row>
    <row r="13" spans="1:6">
      <c r="A13" s="14" t="s">
        <v>33</v>
      </c>
      <c r="B13" s="25">
        <f>B5-B6+SUM(B7:B10)-B11+B12</f>
        <v>235</v>
      </c>
      <c r="C13" s="25">
        <f>C5-C6+SUM(C7:C10)-C11+C12</f>
        <v>153</v>
      </c>
      <c r="D13" s="11">
        <f>IF(C13=0,0,IF(B13=0,"-100",IF(ABS((B13-C13)/C13*100)&gt;100,"&gt;100",((B13-C13)/C13*100))))</f>
        <v>53.594771241830067</v>
      </c>
      <c r="F13" s="29"/>
    </row>
    <row r="14" spans="1:6">
      <c r="A14" s="14" t="s">
        <v>32</v>
      </c>
      <c r="B14" s="10">
        <v>-6</v>
      </c>
      <c r="C14" s="10">
        <v>-10</v>
      </c>
      <c r="D14" s="11">
        <f>IF(C14=0,0,IF(B14=0,"-100",IF(ABS((B14-C14)/C14*100)&gt;100,"&gt;100",((B14-C14)/C14*100))))</f>
        <v>-40</v>
      </c>
      <c r="F14" s="30"/>
    </row>
    <row r="15" spans="1:6">
      <c r="A15" s="14" t="s">
        <v>31</v>
      </c>
      <c r="B15" s="25">
        <v>0</v>
      </c>
      <c r="C15" s="10">
        <v>10</v>
      </c>
      <c r="D15" s="11" t="str">
        <f>IF(C15=0,0,IF(B15=0,"-100",IF(ABS((B15-C15)/C15*100)&gt;100,"&gt;100",((B15-C15)/C15*100))))</f>
        <v>-100</v>
      </c>
      <c r="F15" s="29"/>
    </row>
    <row r="16" spans="1:6">
      <c r="A16" s="14" t="s">
        <v>30</v>
      </c>
      <c r="B16" s="25">
        <f>B13+B14-B15</f>
        <v>229</v>
      </c>
      <c r="C16" s="25">
        <f>C13+C14-C15</f>
        <v>133</v>
      </c>
      <c r="D16" s="11">
        <f>IF(C16=0,0,IF(B16=0,"-100",IF(ABS((B16-C16)/C16*100)&gt;100,"&gt;100",((B16-C16)/C16*100))))</f>
        <v>72.180451127819538</v>
      </c>
    </row>
    <row r="17" spans="1:4">
      <c r="A17" s="14" t="s">
        <v>29</v>
      </c>
      <c r="B17" s="10">
        <v>73</v>
      </c>
      <c r="C17" s="10">
        <v>41</v>
      </c>
      <c r="D17" s="11">
        <f>IF(C17=0,0,IF(B17=0,"-100",IF(ABS((B17-C17)/C17*100)&gt;100,"&gt;100",((B17-C17)/C17*100))))</f>
        <v>78.048780487804876</v>
      </c>
    </row>
    <row r="18" spans="1:4">
      <c r="A18" s="15" t="s">
        <v>28</v>
      </c>
      <c r="B18" s="25">
        <f>B16-B17</f>
        <v>156</v>
      </c>
      <c r="C18" s="25">
        <f>C16-C17</f>
        <v>92</v>
      </c>
      <c r="D18" s="25">
        <f>IF(C18=0,0,IF(B18=0,"-100",IF(ABS((B18-C18)/C18*100)&gt;100,"&gt;100",((B18-C18)/C18*100))))</f>
        <v>69.565217391304344</v>
      </c>
    </row>
    <row r="19" spans="1:4">
      <c r="A19" s="15"/>
    </row>
    <row r="20" spans="1:4">
      <c r="A20" s="19" t="s">
        <v>27</v>
      </c>
      <c r="B20" s="28"/>
      <c r="C20" s="28"/>
      <c r="D20" s="28"/>
    </row>
    <row r="21" spans="1:4">
      <c r="A21" s="14" t="s">
        <v>26</v>
      </c>
      <c r="B21" s="27">
        <v>45.7</v>
      </c>
      <c r="C21" s="27">
        <v>57.2</v>
      </c>
      <c r="D21" s="25"/>
    </row>
    <row r="22" spans="1:4">
      <c r="A22" s="14" t="s">
        <v>25</v>
      </c>
      <c r="B22" s="27">
        <v>13.5</v>
      </c>
      <c r="C22" s="26">
        <v>6.9</v>
      </c>
      <c r="D22" s="25"/>
    </row>
    <row r="23" spans="1:4">
      <c r="A23" s="14"/>
      <c r="B23" s="10"/>
      <c r="C23" s="10"/>
      <c r="D23" s="25"/>
    </row>
    <row r="24" spans="1:4">
      <c r="A24" s="24"/>
      <c r="B24" s="23" t="s">
        <v>24</v>
      </c>
      <c r="C24" s="23" t="s">
        <v>23</v>
      </c>
      <c r="D24" s="22" t="s">
        <v>22</v>
      </c>
    </row>
    <row r="25" spans="1:4">
      <c r="A25" s="14"/>
      <c r="B25" s="21" t="s">
        <v>21</v>
      </c>
      <c r="C25" s="20">
        <v>2014</v>
      </c>
      <c r="D25" s="20"/>
    </row>
    <row r="26" spans="1:4">
      <c r="A26" s="19" t="s">
        <v>20</v>
      </c>
      <c r="B26" s="18"/>
      <c r="C26" s="18"/>
      <c r="D26" s="17" t="s">
        <v>19</v>
      </c>
    </row>
    <row r="27" spans="1:4">
      <c r="A27" s="8" t="s">
        <v>18</v>
      </c>
      <c r="B27" s="10">
        <v>202910</v>
      </c>
      <c r="C27" s="10">
        <v>197607</v>
      </c>
      <c r="D27" s="11">
        <f>IF(C27=0,0,IF(B27=0,"-100",IF(ABS((B27-C27)/C27*100)&gt;100,"&gt;100",((B27-C27)/C27*100))))</f>
        <v>2.6836093863071651</v>
      </c>
    </row>
    <row r="28" spans="1:4">
      <c r="A28" s="8" t="s">
        <v>17</v>
      </c>
      <c r="B28" s="10">
        <v>57243</v>
      </c>
      <c r="C28" s="10">
        <v>57996</v>
      </c>
      <c r="D28" s="11">
        <f>IF(C28=0,0,IF(B28=0,"-100",IF(ABS((B28-C28)/C28*100)&gt;100,"&gt;100",((B28-C28)/C28*100))))</f>
        <v>-1.2983654045106561</v>
      </c>
    </row>
    <row r="29" spans="1:4">
      <c r="A29" s="8" t="s">
        <v>16</v>
      </c>
      <c r="B29" s="10">
        <v>111283</v>
      </c>
      <c r="C29" s="10">
        <v>108255</v>
      </c>
      <c r="D29" s="11">
        <f>IF(C29=0,0,IF(B29=0,"-100",IF(ABS((B29-C29)/C29*100)&gt;100,"&gt;100",((B29-C29)/C29*100))))</f>
        <v>2.7970994411343586</v>
      </c>
    </row>
    <row r="30" spans="1:4">
      <c r="A30" s="14" t="s">
        <v>15</v>
      </c>
      <c r="B30" s="16">
        <v>7972</v>
      </c>
      <c r="C30" s="16">
        <v>7902</v>
      </c>
      <c r="D30" s="11">
        <f>IF(C30=0,0,IF(B30=0,"-100",IF(ABS((B30-C30)/C30*100)&gt;100,"&gt;100",((B30-C30)/C30*100))))</f>
        <v>0.88585168311819795</v>
      </c>
    </row>
    <row r="31" spans="1:4">
      <c r="A31" s="14"/>
      <c r="B31" s="14"/>
      <c r="C31" s="14"/>
      <c r="D31" s="14"/>
    </row>
    <row r="32" spans="1:4">
      <c r="A32" s="15" t="s">
        <v>14</v>
      </c>
      <c r="B32" s="14"/>
      <c r="C32" s="14"/>
      <c r="D32" s="14"/>
    </row>
    <row r="33" spans="1:4">
      <c r="A33" s="8" t="s">
        <v>13</v>
      </c>
      <c r="B33" s="10">
        <v>7381</v>
      </c>
      <c r="C33" s="10">
        <v>8112</v>
      </c>
      <c r="D33" s="11">
        <f>IF(C33=0,0,IF(B33=0,"-100",IF(ABS((B33-C33)/C33*100)&gt;100,"&gt;100",((B33-C33)/C33*100))))</f>
        <v>-9.0113412228796843</v>
      </c>
    </row>
    <row r="34" spans="1:4">
      <c r="A34" s="8" t="s">
        <v>12</v>
      </c>
      <c r="B34" s="10">
        <v>7381</v>
      </c>
      <c r="C34" s="10">
        <v>8112</v>
      </c>
      <c r="D34" s="11">
        <f>IF(C34=0,0,IF(B34=0,"-100",IF(ABS((B34-C34)/C34*100)&gt;100,"&gt;100",((B34-C34)/C34*100))))</f>
        <v>-9.0113412228796843</v>
      </c>
    </row>
    <row r="35" spans="1:4">
      <c r="A35" s="8" t="s">
        <v>11</v>
      </c>
      <c r="B35" s="10">
        <v>1742</v>
      </c>
      <c r="C35" s="10">
        <v>1699</v>
      </c>
      <c r="D35" s="11">
        <f>IF(C35=0,0,IF(B35=0,"-100",IF(ABS((B35-C35)/C35*100)&gt;100,"&gt;100",((B35-C35)/C35*100))))</f>
        <v>2.5309005297233669</v>
      </c>
    </row>
    <row r="36" spans="1:4">
      <c r="A36" s="8" t="s">
        <v>10</v>
      </c>
      <c r="B36" s="10">
        <v>9123</v>
      </c>
      <c r="C36" s="10">
        <v>9811</v>
      </c>
      <c r="D36" s="11">
        <f>IF(C36=0,0,IF(B36=0,"-100",IF(ABS((B36-C36)/C36*100)&gt;100,"&gt;100",((B36-C36)/C36*100))))</f>
        <v>-7.0125369483233095</v>
      </c>
    </row>
    <row r="37" spans="1:4">
      <c r="A37" s="8" t="s">
        <v>9</v>
      </c>
      <c r="B37" s="10">
        <v>69231</v>
      </c>
      <c r="C37" s="10">
        <v>68500</v>
      </c>
      <c r="D37" s="11">
        <f>IF(C37=0,0,IF(B37=0,"-100",IF(ABS((B37-C37)/C37*100)&gt;100,"&gt;100",((B37-C37)/C37*100))))</f>
        <v>1.0671532846715328</v>
      </c>
    </row>
    <row r="38" spans="1:4">
      <c r="A38" s="8" t="s">
        <v>8</v>
      </c>
      <c r="B38" s="13">
        <v>0.13469999999999999</v>
      </c>
      <c r="C38" s="13">
        <v>0.1318</v>
      </c>
      <c r="D38" s="11">
        <f>IF(C38=0,0,IF(B38=0,"-100",IF(ABS((B38-C38)/C38*100)&gt;100,"&gt;100",((B38-C38)/C38*100))))</f>
        <v>2.2003034901365597</v>
      </c>
    </row>
    <row r="39" spans="1:4">
      <c r="A39" s="8" t="s">
        <v>7</v>
      </c>
      <c r="B39" s="12">
        <v>0.104</v>
      </c>
      <c r="C39" s="12">
        <v>0.1066</v>
      </c>
      <c r="D39" s="11">
        <f>IF(C39=0,0,IF(B39=0,"-100",IF(ABS((B39-C39)/C39*100)&gt;100,"&gt;100",((B39-C39)/C39*100))))</f>
        <v>-2.4390243902439068</v>
      </c>
    </row>
    <row r="40" spans="1:4">
      <c r="A40" s="8"/>
      <c r="B40" s="10"/>
      <c r="C40" s="10"/>
      <c r="D40" s="10"/>
    </row>
    <row r="41" spans="1:4">
      <c r="A41" s="8" t="s">
        <v>6</v>
      </c>
      <c r="B41" s="8"/>
      <c r="C41" s="8"/>
      <c r="D41" s="8"/>
    </row>
    <row r="42" spans="1:4">
      <c r="A42" s="8" t="s">
        <v>5</v>
      </c>
      <c r="B42" s="9" t="s">
        <v>4</v>
      </c>
      <c r="C42" s="10"/>
      <c r="D42" s="10"/>
    </row>
    <row r="43" spans="1:4">
      <c r="A43" s="8" t="s">
        <v>3</v>
      </c>
      <c r="B43" s="9" t="s">
        <v>2</v>
      </c>
      <c r="C43" s="8"/>
      <c r="D43" s="8"/>
    </row>
    <row r="44" spans="1:4" ht="35.25" customHeight="1">
      <c r="A44" s="7" t="s">
        <v>1</v>
      </c>
      <c r="B44" s="7"/>
      <c r="C44" s="7"/>
      <c r="D44" s="7"/>
    </row>
    <row r="45" spans="1:4" ht="21" customHeight="1">
      <c r="A45" s="6" t="s">
        <v>0</v>
      </c>
      <c r="B45" s="5"/>
      <c r="C45" s="5"/>
      <c r="D45" s="5"/>
    </row>
    <row r="46" spans="1:4">
      <c r="A46" s="4"/>
      <c r="B46" s="2"/>
      <c r="C46" s="3"/>
      <c r="D46" s="2"/>
    </row>
  </sheetData>
  <mergeCells count="2">
    <mergeCell ref="A44:D44"/>
    <mergeCell ref="A45:D45"/>
  </mergeCells>
  <pageMargins left="0.7" right="0.7" top="0.78740157499999996" bottom="0.78740157499999996" header="0.3" footer="0.3"/>
  <pageSetup paperSize="9"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0" zoomScaleNormal="80" workbookViewId="0">
      <selection activeCell="C55" sqref="C55"/>
    </sheetView>
  </sheetViews>
  <sheetFormatPr baseColWidth="10" defaultRowHeight="12.75"/>
  <cols>
    <col min="1" max="1" width="59.85546875" style="36" customWidth="1"/>
    <col min="2" max="2" width="7.85546875" style="36" customWidth="1"/>
    <col min="3" max="3" width="14.85546875" style="36" customWidth="1"/>
    <col min="4" max="4" width="14.5703125" style="36" bestFit="1" customWidth="1"/>
    <col min="5" max="5" width="10.28515625" style="36" customWidth="1"/>
    <col min="6" max="16384" width="11.42578125" style="36"/>
  </cols>
  <sheetData>
    <row r="1" spans="1:10">
      <c r="A1" s="34" t="s">
        <v>61</v>
      </c>
      <c r="B1" s="34"/>
      <c r="C1" s="14"/>
      <c r="D1" s="14"/>
      <c r="E1" s="14"/>
    </row>
    <row r="2" spans="1:10">
      <c r="A2" s="58"/>
      <c r="B2" s="58"/>
      <c r="C2" s="23" t="s">
        <v>45</v>
      </c>
      <c r="D2" s="23" t="s">
        <v>45</v>
      </c>
      <c r="E2" s="22" t="s">
        <v>22</v>
      </c>
    </row>
    <row r="3" spans="1:10" ht="14.25">
      <c r="A3" s="8"/>
      <c r="B3" s="8"/>
      <c r="C3" s="21">
        <v>2015</v>
      </c>
      <c r="D3" s="20" t="s">
        <v>43</v>
      </c>
      <c r="E3" s="20"/>
    </row>
    <row r="4" spans="1:10">
      <c r="A4" s="57"/>
      <c r="B4" s="17" t="s">
        <v>60</v>
      </c>
      <c r="C4" s="18" t="s">
        <v>59</v>
      </c>
      <c r="D4" s="18" t="s">
        <v>59</v>
      </c>
      <c r="E4" s="17" t="s">
        <v>19</v>
      </c>
    </row>
    <row r="5" spans="1:10">
      <c r="A5" s="8" t="s">
        <v>58</v>
      </c>
      <c r="B5" s="20"/>
      <c r="C5" s="10">
        <v>2169</v>
      </c>
      <c r="D5" s="10">
        <v>2275</v>
      </c>
      <c r="E5" s="44">
        <f>IF(D5=0,0,IF(C5=0,"-100",IF(ABS((C5-D5)/D5*100)&gt;100,"&gt;100",((C5-D5)/D5*100))))</f>
        <v>-4.6593406593406588</v>
      </c>
    </row>
    <row r="6" spans="1:10">
      <c r="A6" s="8" t="s">
        <v>57</v>
      </c>
      <c r="B6" s="20"/>
      <c r="C6" s="10">
        <v>1668</v>
      </c>
      <c r="D6" s="10">
        <v>1783</v>
      </c>
      <c r="E6" s="44">
        <f>IF(D6=0,0,IF(C6=0,"-100",IF(ABS((C6-D6)/D6*100)&gt;100,"&gt;100",((C6-D6)/D6*100))))</f>
        <v>-6.4498037016264718</v>
      </c>
      <c r="F6" s="14"/>
      <c r="G6" s="14"/>
      <c r="H6" s="14"/>
      <c r="I6" s="14"/>
      <c r="J6" s="14"/>
    </row>
    <row r="7" spans="1:10">
      <c r="A7" s="34" t="s">
        <v>41</v>
      </c>
      <c r="B7" s="20">
        <v>6</v>
      </c>
      <c r="C7" s="55">
        <f>C5-C6</f>
        <v>501</v>
      </c>
      <c r="D7" s="55">
        <f>D5-D6</f>
        <v>492</v>
      </c>
      <c r="E7" s="52">
        <f>IF(D7=0,0,IF(C7=0,"-100",IF(ABS((C7-D7)/D7*100)&gt;100,"&gt;100",((C7-D7)/D7*100))))</f>
        <v>1.8292682926829267</v>
      </c>
      <c r="F7" s="14"/>
      <c r="G7" s="14"/>
      <c r="H7" s="14"/>
      <c r="I7" s="14"/>
      <c r="J7" s="14"/>
    </row>
    <row r="8" spans="1:10">
      <c r="A8" s="8" t="s">
        <v>40</v>
      </c>
      <c r="B8" s="20">
        <v>7</v>
      </c>
      <c r="C8" s="10">
        <v>104</v>
      </c>
      <c r="D8" s="10">
        <v>100</v>
      </c>
      <c r="E8" s="44">
        <f>IF(D8=0,0,IF(C8=0,"-100",IF(ABS((C8-D8)/D8*100)&gt;100,"&gt;100",((C8-D8)/D8*100))))</f>
        <v>4</v>
      </c>
      <c r="F8" s="14"/>
      <c r="G8" s="14"/>
      <c r="H8" s="14"/>
      <c r="I8" s="14"/>
      <c r="J8" s="14"/>
    </row>
    <row r="9" spans="1:10">
      <c r="A9" s="8"/>
      <c r="B9" s="20"/>
      <c r="C9" s="56"/>
      <c r="D9" s="56"/>
      <c r="E9" s="50"/>
      <c r="F9" s="39"/>
      <c r="G9" s="14"/>
      <c r="H9" s="14"/>
    </row>
    <row r="10" spans="1:10">
      <c r="A10" s="8" t="s">
        <v>56</v>
      </c>
      <c r="B10" s="20"/>
      <c r="C10" s="10">
        <v>79</v>
      </c>
      <c r="D10" s="10">
        <v>70</v>
      </c>
      <c r="E10" s="44">
        <f>IF(D10=0,0,IF(C10=0,"-100",IF(ABS((C10-D10)/D10*100)&gt;100,"&gt;100",((C10-D10)/D10*100))))</f>
        <v>12.857142857142856</v>
      </c>
    </row>
    <row r="11" spans="1:10">
      <c r="A11" s="8" t="s">
        <v>55</v>
      </c>
      <c r="B11" s="20"/>
      <c r="C11" s="10">
        <v>24</v>
      </c>
      <c r="D11" s="10">
        <v>30</v>
      </c>
      <c r="E11" s="44">
        <f>IF(D11=0,0,IF(C11=0,"-100",IF(ABS((C11-D11)/D11*100)&gt;100,"&gt;100",((C11-D11)/D11*100))))</f>
        <v>-20</v>
      </c>
    </row>
    <row r="12" spans="1:10">
      <c r="A12" s="34" t="s">
        <v>39</v>
      </c>
      <c r="B12" s="20">
        <v>8</v>
      </c>
      <c r="C12" s="55">
        <f>C10-C11</f>
        <v>55</v>
      </c>
      <c r="D12" s="55">
        <f>D10-D11</f>
        <v>40</v>
      </c>
      <c r="E12" s="52">
        <f>IF(D12=0,0,IF(C12=0,"-100",IF(ABS((C12-D12)/D12*100)&gt;100,"&gt;100",((C12-D12)/D12*100))))</f>
        <v>37.5</v>
      </c>
    </row>
    <row r="13" spans="1:10">
      <c r="A13" s="34"/>
      <c r="B13" s="43"/>
      <c r="C13" s="51"/>
      <c r="D13" s="51"/>
      <c r="E13" s="50"/>
    </row>
    <row r="14" spans="1:10">
      <c r="A14" s="8" t="s">
        <v>54</v>
      </c>
      <c r="B14" s="20"/>
      <c r="C14" s="10">
        <v>385</v>
      </c>
      <c r="D14" s="10">
        <v>168</v>
      </c>
      <c r="E14" s="44" t="str">
        <f>IF(D14=0,0,IF(C14=0,"-100",IF(ABS((C14-D14)/D14*100)&gt;100,"&gt;100",((C14-D14)/D14*100))))</f>
        <v>&gt;100</v>
      </c>
    </row>
    <row r="15" spans="1:10">
      <c r="A15" s="8" t="s">
        <v>53</v>
      </c>
      <c r="B15" s="20"/>
      <c r="C15" s="45">
        <v>-302</v>
      </c>
      <c r="D15" s="45">
        <v>-176</v>
      </c>
      <c r="E15" s="44">
        <f>IF(D15=0,0,IF(C15=0,"-100",IF(ABS((C15-D15)/D15*100)&gt;100,"&gt;100",((C15-D15)/D15*100))))</f>
        <v>71.590909090909093</v>
      </c>
    </row>
    <row r="16" spans="1:10" ht="31.5" customHeight="1">
      <c r="A16" s="54" t="s">
        <v>52</v>
      </c>
      <c r="B16" s="20">
        <v>9</v>
      </c>
      <c r="C16" s="53">
        <f>C14+C15</f>
        <v>83</v>
      </c>
      <c r="D16" s="53">
        <f>D14+D15</f>
        <v>-8</v>
      </c>
      <c r="E16" s="52" t="str">
        <f>IF(D16=0,0,IF(C16=0,"-100",IF(ABS((C16-D16)/D16*100)&gt;100,"&gt;100",((C16-D16)/D16*100))))</f>
        <v>&gt;100</v>
      </c>
    </row>
    <row r="17" spans="1:5">
      <c r="A17" s="34"/>
      <c r="B17" s="43"/>
      <c r="C17" s="51"/>
      <c r="D17" s="51"/>
      <c r="E17" s="50"/>
    </row>
    <row r="18" spans="1:5">
      <c r="A18" s="8" t="s">
        <v>51</v>
      </c>
      <c r="B18" s="20">
        <v>10</v>
      </c>
      <c r="C18" s="10">
        <v>59</v>
      </c>
      <c r="D18" s="10">
        <v>13</v>
      </c>
      <c r="E18" s="44" t="str">
        <f>IF(D18=0,0,IF(C18=0,"-100",IF(ABS((C18-D18)/D18*100)&gt;100,"&gt;100",((C18-D18)/D18*100))))</f>
        <v>&gt;100</v>
      </c>
    </row>
    <row r="19" spans="1:5">
      <c r="A19" s="8" t="s">
        <v>37</v>
      </c>
      <c r="B19" s="20">
        <v>11</v>
      </c>
      <c r="C19" s="10">
        <v>2</v>
      </c>
      <c r="D19" s="10">
        <v>35</v>
      </c>
      <c r="E19" s="44">
        <f>IF(D19=0,0,IF(C19=0,"-100",IF(ABS((C19-D19)/D19*100)&gt;100,"&gt;100",((C19-D19)/D19*100))))</f>
        <v>-94.285714285714278</v>
      </c>
    </row>
    <row r="20" spans="1:5">
      <c r="A20" s="8" t="s">
        <v>36</v>
      </c>
      <c r="B20" s="20"/>
      <c r="C20" s="10">
        <v>0</v>
      </c>
      <c r="D20" s="10">
        <v>-4</v>
      </c>
      <c r="E20" s="44" t="str">
        <f>IF(D20=0,0,IF(C20=0,"-100",IF(ABS((C20-D20)/D20*100)&gt;100,"&gt;100",((C20-D20)/D20*100))))</f>
        <v>-100</v>
      </c>
    </row>
    <row r="21" spans="1:5">
      <c r="A21" s="8" t="s">
        <v>35</v>
      </c>
      <c r="B21" s="20">
        <v>12</v>
      </c>
      <c r="C21" s="10">
        <v>284</v>
      </c>
      <c r="D21" s="10">
        <v>291</v>
      </c>
      <c r="E21" s="44">
        <f>IF(D21=0,0,IF(C21=0,"-100",IF(ABS((C21-D21)/D21*100)&gt;100,"&gt;100",((C21-D21)/D21*100))))</f>
        <v>-2.4054982817869419</v>
      </c>
    </row>
    <row r="22" spans="1:5">
      <c r="A22" s="8" t="s">
        <v>34</v>
      </c>
      <c r="B22" s="20">
        <v>13</v>
      </c>
      <c r="C22" s="10">
        <v>-77</v>
      </c>
      <c r="D22" s="10">
        <v>-24</v>
      </c>
      <c r="E22" s="44" t="str">
        <f>IF(D22=0,0,IF(C22=0,"-100",IF(ABS((C22-D22)/D22*100)&gt;100,"&gt;100",((C22-D22)/D22*100))))</f>
        <v>&gt;100</v>
      </c>
    </row>
    <row r="23" spans="1:5">
      <c r="A23" s="49" t="s">
        <v>33</v>
      </c>
      <c r="B23" s="48"/>
      <c r="C23" s="47">
        <f>C7-C8+C12+C16+C18+C19+C20-C21+C22</f>
        <v>235</v>
      </c>
      <c r="D23" s="47">
        <f>D7-D8+D12+D16+D18+D19+D20-D21+D22</f>
        <v>153</v>
      </c>
      <c r="E23" s="41">
        <f>IF(D23=0,0,IF(C23=0,"-100",IF(ABS((C23-D23)/D23*100)&gt;100,"&gt;100",((C23-D23)/D23*100))))</f>
        <v>53.594771241830067</v>
      </c>
    </row>
    <row r="24" spans="1:5">
      <c r="A24" s="8" t="s">
        <v>32</v>
      </c>
      <c r="B24" s="20">
        <v>14</v>
      </c>
      <c r="C24" s="10">
        <v>-6</v>
      </c>
      <c r="D24" s="10">
        <v>-10</v>
      </c>
      <c r="E24" s="44">
        <f>IF(D24=0,0,IF(C24=0,"-100",IF(ABS((C24-D24)/D24*100)&gt;100,"&gt;100",((C24-D24)/D24*100))))</f>
        <v>-40</v>
      </c>
    </row>
    <row r="25" spans="1:5">
      <c r="A25" s="46" t="s">
        <v>50</v>
      </c>
      <c r="B25" s="20">
        <v>15</v>
      </c>
      <c r="C25" s="45">
        <v>0</v>
      </c>
      <c r="D25" s="45">
        <v>10</v>
      </c>
      <c r="E25" s="44" t="str">
        <f>IF(D25=0,0,IF(C25=0,"-100",IF(ABS((C25-D25)/D25*100)&gt;100,"&gt;100",((C25-D25)/D25*100))))</f>
        <v>-100</v>
      </c>
    </row>
    <row r="26" spans="1:5">
      <c r="A26" s="8"/>
      <c r="B26" s="20"/>
      <c r="C26" s="10"/>
      <c r="D26" s="10"/>
      <c r="E26" s="44">
        <f>IF(D26=0,0,IF(C26=0,"-100",IF(ABS((C26-D26)/D26*100)&gt;100,"&gt;100",((C26-D26)/D26*100))))</f>
        <v>0</v>
      </c>
    </row>
    <row r="27" spans="1:5">
      <c r="A27" s="34" t="s">
        <v>30</v>
      </c>
      <c r="B27" s="43"/>
      <c r="C27" s="25">
        <f>C23+C24-C25</f>
        <v>229</v>
      </c>
      <c r="D27" s="25">
        <f>D23+D24-D25</f>
        <v>133</v>
      </c>
      <c r="E27" s="41">
        <f>IF(D27=0,0,IF(C27=0,"-100",IF(ABS((C27-D27)/D27*100)&gt;100,"&gt;100",((C27-D27)/D27*100))))</f>
        <v>72.180451127819538</v>
      </c>
    </row>
    <row r="28" spans="1:5">
      <c r="A28" s="8" t="s">
        <v>29</v>
      </c>
      <c r="B28" s="20">
        <v>16</v>
      </c>
      <c r="C28" s="45">
        <v>73</v>
      </c>
      <c r="D28" s="45">
        <v>41</v>
      </c>
      <c r="E28" s="44">
        <f>IF(D28=0,0,IF(C28=0,"-100",IF(ABS((C28-D28)/D28*100)&gt;100,"&gt;100",((C28-D28)/D28*100))))</f>
        <v>78.048780487804876</v>
      </c>
    </row>
    <row r="29" spans="1:5">
      <c r="A29" s="8"/>
      <c r="B29" s="20"/>
      <c r="C29" s="10"/>
      <c r="D29" s="10"/>
      <c r="E29" s="44">
        <f>IF(D29=0,0,IF(C29=0,"-100",IF(ABS((C29-D29)/D29*100)&gt;100,"&gt;100",((C29-D29)/D29*100))))</f>
        <v>0</v>
      </c>
    </row>
    <row r="30" spans="1:5" ht="13.5" thickBot="1">
      <c r="A30" s="34" t="s">
        <v>28</v>
      </c>
      <c r="B30" s="43"/>
      <c r="C30" s="42">
        <f>C27-C28</f>
        <v>156</v>
      </c>
      <c r="D30" s="42">
        <f>D27-D28</f>
        <v>92</v>
      </c>
      <c r="E30" s="41">
        <f>IF(D30=0,0,IF(C30=0,"-100",IF(ABS((C30-D30)/D30*100)&gt;100,"&gt;100",((C30-D30)/D30*100))))</f>
        <v>69.565217391304344</v>
      </c>
    </row>
    <row r="31" spans="1:5" ht="13.5" thickTop="1">
      <c r="A31" s="40" t="s">
        <v>49</v>
      </c>
      <c r="B31" s="39"/>
      <c r="C31" s="32">
        <v>159</v>
      </c>
      <c r="D31" s="32">
        <v>113</v>
      </c>
      <c r="E31" s="11"/>
    </row>
    <row r="32" spans="1:5">
      <c r="A32" s="40" t="s">
        <v>48</v>
      </c>
      <c r="B32" s="39"/>
      <c r="C32" s="32">
        <v>-3</v>
      </c>
      <c r="D32" s="32">
        <v>-21</v>
      </c>
      <c r="E32" s="11"/>
    </row>
    <row r="33" spans="1:10">
      <c r="A33" s="8"/>
      <c r="B33" s="8"/>
      <c r="C33" s="8"/>
      <c r="D33" s="20"/>
      <c r="E33" s="8"/>
    </row>
    <row r="34" spans="1:10">
      <c r="A34" s="38" t="s">
        <v>47</v>
      </c>
      <c r="B34" s="37"/>
      <c r="C34" s="37"/>
      <c r="D34" s="37"/>
      <c r="E34" s="37"/>
    </row>
    <row r="42" spans="1:10">
      <c r="F42" s="8"/>
      <c r="G42" s="8"/>
      <c r="H42" s="8"/>
      <c r="I42" s="8"/>
      <c r="J42" s="8"/>
    </row>
    <row r="43" spans="1:10">
      <c r="F43" s="37"/>
      <c r="G43" s="37"/>
      <c r="H43" s="37"/>
      <c r="I43" s="37"/>
      <c r="J43" s="3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0" zoomScaleNormal="80" workbookViewId="0">
      <selection activeCell="C33" sqref="C33"/>
    </sheetView>
  </sheetViews>
  <sheetFormatPr baseColWidth="10" defaultColWidth="53.85546875" defaultRowHeight="12.75"/>
  <cols>
    <col min="1" max="1" width="53.85546875" style="59"/>
    <col min="2" max="2" width="27.85546875" style="59" customWidth="1"/>
    <col min="3" max="3" width="26.42578125" style="59" customWidth="1"/>
    <col min="4" max="4" width="21" style="59" customWidth="1"/>
    <col min="5" max="16384" width="53.85546875" style="59"/>
  </cols>
  <sheetData>
    <row r="1" spans="1:4" ht="25.5" customHeight="1">
      <c r="A1" s="67" t="s">
        <v>75</v>
      </c>
    </row>
    <row r="2" spans="1:4" ht="11.25" customHeight="1">
      <c r="A2" s="76"/>
      <c r="B2" s="23" t="s">
        <v>45</v>
      </c>
      <c r="C2" s="23" t="s">
        <v>45</v>
      </c>
      <c r="D2" s="22" t="s">
        <v>22</v>
      </c>
    </row>
    <row r="3" spans="1:4" ht="11.25" customHeight="1">
      <c r="A3" s="75"/>
      <c r="B3" s="74">
        <v>2015</v>
      </c>
      <c r="C3" s="20" t="s">
        <v>43</v>
      </c>
      <c r="D3" s="73" t="s">
        <v>74</v>
      </c>
    </row>
    <row r="4" spans="1:4" ht="11.25" customHeight="1">
      <c r="A4" s="72"/>
      <c r="B4" s="18" t="s">
        <v>59</v>
      </c>
      <c r="C4" s="18" t="s">
        <v>59</v>
      </c>
      <c r="D4" s="71" t="s">
        <v>19</v>
      </c>
    </row>
    <row r="5" spans="1:4" ht="12" customHeight="1">
      <c r="A5" s="69" t="s">
        <v>28</v>
      </c>
      <c r="B5" s="41">
        <v>156</v>
      </c>
      <c r="C5" s="70">
        <v>92</v>
      </c>
      <c r="D5" s="61">
        <f>IF(C5=0,0,IF(B5=0,"-100",IF(ABS((B5-C5)/C5*100)&gt;100,"&gt;100",((B5-C5)/C5*100))))</f>
        <v>69.565217391304344</v>
      </c>
    </row>
    <row r="6" spans="1:4" ht="36" customHeight="1">
      <c r="A6" s="69" t="s">
        <v>71</v>
      </c>
      <c r="B6" s="40"/>
      <c r="C6" s="40"/>
      <c r="D6" s="40"/>
    </row>
    <row r="7" spans="1:4" ht="31.5" customHeight="1">
      <c r="A7" s="31" t="s">
        <v>73</v>
      </c>
      <c r="B7" s="32">
        <v>-352</v>
      </c>
      <c r="C7" s="32">
        <v>-202</v>
      </c>
      <c r="D7" s="65">
        <f>IF(C7=0,0,IF(B7=0,"-100",IF(ABS((B7-C7)/C7*100)&gt;100,"&gt;100",((B7-C7)/C7*100))))</f>
        <v>74.257425742574256</v>
      </c>
    </row>
    <row r="8" spans="1:4" ht="30" customHeight="1">
      <c r="A8" s="31" t="s">
        <v>72</v>
      </c>
      <c r="B8" s="32">
        <v>-10</v>
      </c>
      <c r="C8" s="32">
        <v>-5</v>
      </c>
      <c r="D8" s="65">
        <f>IF(C8=0,0,IF(B8=0,"-100",IF(ABS((B8-C8)/C8*100)&gt;100,"&gt;100",((B8-C8)/C8*100))))</f>
        <v>100</v>
      </c>
    </row>
    <row r="9" spans="1:4" ht="20.25" customHeight="1">
      <c r="A9" s="31" t="s">
        <v>65</v>
      </c>
      <c r="B9" s="32">
        <v>112</v>
      </c>
      <c r="C9" s="32">
        <v>64</v>
      </c>
      <c r="D9" s="65">
        <f>IF(C9=0,0,IF(B9=0,"-100",IF(ABS((B9-C9)/C9*100)&gt;100,"&gt;100",((B9-C9)/C9*100))))</f>
        <v>75</v>
      </c>
    </row>
    <row r="10" spans="1:4" s="67" customFormat="1" ht="35.25" customHeight="1">
      <c r="A10" s="69" t="s">
        <v>71</v>
      </c>
      <c r="B10" s="68">
        <f>SUM(B7:B9)</f>
        <v>-250</v>
      </c>
      <c r="C10" s="68">
        <f>SUM(C7:C9)</f>
        <v>-143</v>
      </c>
      <c r="D10" s="61">
        <f>IF(C10=0,0,IF(B10=0,"-100",IF(ABS((B10-C10)/C10*100)&gt;100,"&gt;100",((B10-C10)/C10*100))))</f>
        <v>74.825174825174827</v>
      </c>
    </row>
    <row r="11" spans="1:4" s="67" customFormat="1" ht="23.25" customHeight="1">
      <c r="B11" s="32"/>
      <c r="C11" s="32"/>
      <c r="D11" s="11">
        <f>IF(C11=0,0,IF(B11=0,"-100",IF(ABS((B11-C11)/C11*100)&gt;100,"&gt;100",((B11-C11)/C11*100))))</f>
        <v>0</v>
      </c>
    </row>
    <row r="12" spans="1:4" ht="28.5" customHeight="1">
      <c r="A12" s="31" t="s">
        <v>70</v>
      </c>
      <c r="D12" s="59">
        <f>IF(C12=0,0,IF(B12=0,"-100",IF(ABS((B12-C12)/C12*100)&gt;100,"&gt;100",((B12-C12)/C12*100))))</f>
        <v>0</v>
      </c>
    </row>
    <row r="13" spans="1:4" ht="12" customHeight="1">
      <c r="A13" s="66" t="s">
        <v>67</v>
      </c>
      <c r="B13" s="32">
        <v>144</v>
      </c>
      <c r="C13" s="32">
        <v>231</v>
      </c>
      <c r="D13" s="65">
        <f>IF(C13=0,0,IF(B13=0,"-100",IF(ABS((B13-C13)/C13*100)&gt;100,"&gt;100",((B13-C13)/C13*100))))</f>
        <v>-37.662337662337663</v>
      </c>
    </row>
    <row r="14" spans="1:4">
      <c r="A14" s="66" t="s">
        <v>69</v>
      </c>
      <c r="B14" s="32">
        <v>18</v>
      </c>
      <c r="C14" s="32">
        <v>2</v>
      </c>
      <c r="D14" s="65" t="str">
        <f>IF(C14=0,0,IF(B14=0,"-100",IF(ABS((B14-C14)/C14*100)&gt;100,"&gt;100",((B14-C14)/C14*100))))</f>
        <v>&gt;100</v>
      </c>
    </row>
    <row r="15" spans="1:4" ht="13.5" customHeight="1">
      <c r="A15" s="31" t="s">
        <v>68</v>
      </c>
      <c r="C15" s="32"/>
      <c r="D15" s="65">
        <f>IF(C15=0,0,IF(B15=0,"-100",IF(ABS((B15-C15)/C15*100)&gt;100,"&gt;100",((B15-C15)/C15*100))))</f>
        <v>0</v>
      </c>
    </row>
    <row r="16" spans="1:4" ht="14.25" customHeight="1">
      <c r="A16" s="66" t="s">
        <v>67</v>
      </c>
      <c r="B16" s="32">
        <v>39</v>
      </c>
      <c r="C16" s="32">
        <v>2</v>
      </c>
      <c r="D16" s="65" t="str">
        <f>IF(C16=0,0,IF(B16=0,"-100",IF(ABS((B16-C16)/C16*100)&gt;100,"&gt;100",((B16-C16)/C16*100))))</f>
        <v>&gt;100</v>
      </c>
    </row>
    <row r="17" spans="1:5" ht="25.5">
      <c r="A17" s="31" t="s">
        <v>66</v>
      </c>
      <c r="B17" s="32">
        <v>14</v>
      </c>
      <c r="C17" s="32">
        <v>15</v>
      </c>
      <c r="D17" s="32">
        <f>IF(C17=0,0,IF(B17=0,"-100",IF(ABS((B17-C17)/C17*100)&gt;100,"&gt;100",((B17-C17)/C17*100))))</f>
        <v>-6.666666666666667</v>
      </c>
    </row>
    <row r="18" spans="1:5" ht="13.5" customHeight="1">
      <c r="A18" s="31" t="s">
        <v>65</v>
      </c>
      <c r="B18" s="32">
        <v>-50</v>
      </c>
      <c r="C18" s="32">
        <v>-76</v>
      </c>
      <c r="D18" s="32">
        <f>IF(C18=0,0,IF(B18=0,"-100",IF(ABS((B18-C18)/C18*100)&gt;100,"&gt;100",((B18-C18)/C18*100))))</f>
        <v>-34.210526315789473</v>
      </c>
    </row>
    <row r="19" spans="1:5" ht="13.5" customHeight="1">
      <c r="A19" s="40"/>
      <c r="B19" s="64">
        <f>SUM(B13:B18)</f>
        <v>165</v>
      </c>
      <c r="C19" s="64">
        <f>SUM(C13:C18)</f>
        <v>174</v>
      </c>
      <c r="D19" s="32">
        <f>IF(C19=0,0,IF(B19=0,"-100",IF(ABS((B19-C19)/C19*100)&gt;100,"&gt;100",((B19-C19)/C19*100))))</f>
        <v>-5.1724137931034484</v>
      </c>
    </row>
    <row r="20" spans="1:5" ht="13.5" customHeight="1">
      <c r="A20" s="49" t="s">
        <v>64</v>
      </c>
      <c r="B20" s="63">
        <v>-85</v>
      </c>
      <c r="C20" s="63">
        <v>31</v>
      </c>
      <c r="D20" s="41" t="str">
        <f>IF(C20=0,0,IF(B20=0,"-100",IF(ABS((B20-C20)/C20*100)&gt;100,"&gt;100",((B20-C20)/C20*100))))</f>
        <v>&gt;100</v>
      </c>
    </row>
    <row r="21" spans="1:5" ht="19.5" customHeight="1" thickBot="1">
      <c r="A21" s="49" t="s">
        <v>63</v>
      </c>
      <c r="B21" s="62">
        <f>B5+B20</f>
        <v>71</v>
      </c>
      <c r="C21" s="62">
        <f>C5+C20</f>
        <v>123</v>
      </c>
      <c r="D21" s="41">
        <f>IF(C21=0,0,IF(B21=0,"-100",IF(ABS((B21-C21)/C21*100)&gt;100,"&gt;100",((B21-C21)/C21*100))))</f>
        <v>-42.276422764227647</v>
      </c>
    </row>
    <row r="22" spans="1:5" ht="16.5" customHeight="1" thickTop="1">
      <c r="A22" s="31" t="s">
        <v>49</v>
      </c>
      <c r="B22" s="32">
        <v>94</v>
      </c>
      <c r="C22" s="32">
        <v>145</v>
      </c>
      <c r="D22" s="32">
        <f>IF(C22=0,0,IF(B22=0,"-100",IF(ABS((B22-C22)/C22*100)&gt;100,"&gt;100",((B22-C22)/C22*100))))</f>
        <v>-35.172413793103445</v>
      </c>
    </row>
    <row r="23" spans="1:5" ht="13.5" customHeight="1">
      <c r="A23" s="40" t="s">
        <v>48</v>
      </c>
      <c r="B23" s="32">
        <v>-23</v>
      </c>
      <c r="C23" s="32">
        <v>-22</v>
      </c>
      <c r="D23" s="32">
        <f>IF(C23=0,0,IF(B23=0,"-100",IF(ABS((B23-C23)/C23*100)&gt;100,"&gt;100",((B23-C23)/C23*100))))</f>
        <v>4.5454545454545459</v>
      </c>
    </row>
    <row r="24" spans="1:5" ht="11.25" customHeight="1">
      <c r="A24" s="49"/>
      <c r="B24" s="60"/>
      <c r="C24" s="60"/>
      <c r="D24" s="32"/>
    </row>
    <row r="25" spans="1:5" ht="19.5" customHeight="1">
      <c r="A25" s="6" t="s">
        <v>62</v>
      </c>
      <c r="B25" s="6"/>
      <c r="C25" s="6"/>
      <c r="D25" s="6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61">
        <v>0</v>
      </c>
    </row>
    <row r="31" spans="1:5" ht="25.5" customHeight="1">
      <c r="E31" s="40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40"/>
      <c r="F50" s="40"/>
    </row>
    <row r="51" spans="5:8" ht="11.25" customHeight="1">
      <c r="E51" s="60"/>
      <c r="F51" s="60"/>
      <c r="G51" s="60"/>
      <c r="H51" s="60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80" zoomScaleNormal="80" workbookViewId="0">
      <selection activeCell="F35" sqref="F35"/>
    </sheetView>
  </sheetViews>
  <sheetFormatPr baseColWidth="10" defaultColWidth="77.85546875" defaultRowHeight="18" customHeight="1"/>
  <cols>
    <col min="1" max="1" width="77.85546875" style="77"/>
    <col min="2" max="2" width="5.7109375" style="80" customWidth="1"/>
    <col min="3" max="3" width="20.28515625" style="77" customWidth="1"/>
    <col min="4" max="4" width="17.42578125" style="77" customWidth="1"/>
    <col min="5" max="5" width="19.28515625" style="77" customWidth="1"/>
    <col min="6" max="6" width="77.85546875" style="80"/>
    <col min="7" max="7" width="77.85546875" style="79"/>
    <col min="8" max="8" width="77.85546875" style="78"/>
    <col min="9" max="16384" width="77.85546875" style="77"/>
  </cols>
  <sheetData>
    <row r="1" spans="1:9" ht="18" customHeight="1">
      <c r="A1" s="87" t="s">
        <v>119</v>
      </c>
      <c r="C1" s="80"/>
      <c r="D1" s="80"/>
      <c r="E1" s="80"/>
    </row>
    <row r="2" spans="1:9" ht="18" customHeight="1">
      <c r="A2" s="118"/>
      <c r="B2" s="118"/>
      <c r="C2" s="117" t="s">
        <v>118</v>
      </c>
      <c r="D2" s="117" t="s">
        <v>117</v>
      </c>
      <c r="E2" s="116"/>
    </row>
    <row r="3" spans="1:9" ht="18" customHeight="1">
      <c r="A3" s="85"/>
      <c r="B3" s="114"/>
      <c r="C3" s="115">
        <v>2015</v>
      </c>
      <c r="D3" s="20">
        <v>2014</v>
      </c>
      <c r="E3" s="114"/>
      <c r="H3" s="109"/>
    </row>
    <row r="4" spans="1:9" ht="18" customHeight="1">
      <c r="A4" s="112" t="s">
        <v>116</v>
      </c>
      <c r="B4" s="110" t="s">
        <v>60</v>
      </c>
      <c r="C4" s="111" t="s">
        <v>59</v>
      </c>
      <c r="D4" s="111" t="s">
        <v>59</v>
      </c>
      <c r="E4" s="110" t="s">
        <v>115</v>
      </c>
      <c r="H4" s="109"/>
    </row>
    <row r="5" spans="1:9" ht="18" customHeight="1">
      <c r="A5" s="104" t="s">
        <v>114</v>
      </c>
      <c r="B5" s="8"/>
      <c r="C5" s="10">
        <v>537</v>
      </c>
      <c r="D5" s="10">
        <v>1064</v>
      </c>
      <c r="E5" s="44">
        <f>IF(D5=0,0,IF(C5=0,"-100",IF(ABS((C5-D5)/D5*100)&gt;100,"&gt;100",((C5-D5)/D5*100))))</f>
        <v>-49.530075187969928</v>
      </c>
      <c r="H5" s="109"/>
      <c r="I5" s="91"/>
    </row>
    <row r="6" spans="1:9" ht="18" customHeight="1">
      <c r="A6" s="104" t="s">
        <v>113</v>
      </c>
      <c r="B6" s="8">
        <v>17</v>
      </c>
      <c r="C6" s="10">
        <v>25449</v>
      </c>
      <c r="D6" s="10">
        <v>23565</v>
      </c>
      <c r="E6" s="44">
        <f>IF(D6=0,0,IF(C6=0,"-100",IF(ABS((C6-D6)/D6*100)&gt;100,"&gt;100",((C6-D6)/D6*100))))</f>
        <v>7.9949077021005728</v>
      </c>
      <c r="G6" s="124"/>
      <c r="H6" s="109"/>
      <c r="I6" s="91"/>
    </row>
    <row r="7" spans="1:9" ht="18" customHeight="1">
      <c r="A7" s="104" t="s">
        <v>112</v>
      </c>
      <c r="B7" s="8">
        <v>18</v>
      </c>
      <c r="C7" s="10">
        <v>111283</v>
      </c>
      <c r="D7" s="10">
        <v>108255</v>
      </c>
      <c r="E7" s="44">
        <f>IF(D7=0,0,IF(C7=0,"-100",IF(ABS((C7-D7)/D7*100)&gt;100,"&gt;100",((C7-D7)/D7*100))))</f>
        <v>2.7970994411343586</v>
      </c>
      <c r="G7" s="124"/>
      <c r="H7" s="109"/>
      <c r="I7" s="91"/>
    </row>
    <row r="8" spans="1:9" ht="18" customHeight="1">
      <c r="A8" s="104" t="s">
        <v>40</v>
      </c>
      <c r="B8" s="8">
        <v>19</v>
      </c>
      <c r="C8" s="10">
        <v>-2874</v>
      </c>
      <c r="D8" s="10">
        <v>-2747</v>
      </c>
      <c r="E8" s="44">
        <f>IF(D8=0,0,IF(C8=0,"-100",IF(ABS((C8-D8)/D8*100)&gt;100,"&gt;100",((C8-D8)/D8*100))))</f>
        <v>4.6232253367309797</v>
      </c>
      <c r="G8" s="124"/>
      <c r="H8" s="109"/>
      <c r="I8" s="91"/>
    </row>
    <row r="9" spans="1:9" ht="18" customHeight="1">
      <c r="A9" s="104" t="s">
        <v>93</v>
      </c>
      <c r="C9" s="10"/>
      <c r="D9" s="10"/>
      <c r="E9" s="44"/>
      <c r="G9" s="124"/>
      <c r="H9" s="109"/>
      <c r="I9" s="91"/>
    </row>
    <row r="10" spans="1:9" ht="18" customHeight="1">
      <c r="A10" s="104" t="s">
        <v>92</v>
      </c>
      <c r="B10" s="20"/>
      <c r="C10" s="10">
        <v>253</v>
      </c>
      <c r="D10" s="10">
        <v>114</v>
      </c>
      <c r="E10" s="44" t="str">
        <f>IF(D10=0,0,IF(C10=0,"-100",IF(ABS((C10-D10)/D10*100)&gt;100,"&gt;100",((C10-D10)/D10*100))))</f>
        <v>&gt;100</v>
      </c>
      <c r="G10" s="124"/>
      <c r="H10" s="109"/>
      <c r="I10" s="91"/>
    </row>
    <row r="11" spans="1:9" ht="24.75" customHeight="1">
      <c r="A11" s="104" t="s">
        <v>111</v>
      </c>
      <c r="B11" s="80">
        <v>20</v>
      </c>
      <c r="C11" s="10">
        <v>18536</v>
      </c>
      <c r="D11" s="10">
        <v>16306</v>
      </c>
      <c r="E11" s="44">
        <f>IF(D11=0,0,IF(C11=0,"-100",IF(ABS((C11-D11)/D11*100)&gt;100,"&gt;100",((C11-D11)/D11*100))))</f>
        <v>13.675947503986263</v>
      </c>
      <c r="G11" s="124"/>
      <c r="H11" s="109"/>
      <c r="I11" s="91"/>
    </row>
    <row r="12" spans="1:9" ht="18" customHeight="1">
      <c r="A12" s="104" t="s">
        <v>110</v>
      </c>
      <c r="B12" s="8"/>
      <c r="C12" s="10">
        <v>3684</v>
      </c>
      <c r="D12" s="10">
        <v>3483</v>
      </c>
      <c r="E12" s="44">
        <f>IF(D12=0,0,IF(C12=0,"-100",IF(ABS((C12-D12)/D12*100)&gt;100,"&gt;100",((C12-D12)/D12*100))))</f>
        <v>5.7708871662360037</v>
      </c>
      <c r="I12" s="102"/>
    </row>
    <row r="13" spans="1:9" ht="18" customHeight="1">
      <c r="A13" s="104" t="s">
        <v>109</v>
      </c>
      <c r="B13" s="8">
        <v>21</v>
      </c>
      <c r="C13" s="10">
        <v>43159</v>
      </c>
      <c r="D13" s="10">
        <v>45120</v>
      </c>
      <c r="E13" s="44">
        <f>IF(D13=0,0,IF(C13=0,"-100",IF(ABS((C13-D13)/D13*100)&gt;100,"&gt;100",((C13-D13)/D13*100))))</f>
        <v>-4.3461879432624109</v>
      </c>
      <c r="G13" s="124"/>
      <c r="I13" s="102"/>
    </row>
    <row r="14" spans="1:9" ht="18" customHeight="1">
      <c r="A14" s="104" t="s">
        <v>108</v>
      </c>
      <c r="B14" s="8"/>
      <c r="C14" s="10">
        <v>322</v>
      </c>
      <c r="D14" s="10">
        <v>318</v>
      </c>
      <c r="E14" s="44">
        <f>IF(D14=0,0,IF(C14=0,"-100",IF(ABS((C14-D14)/D14*100)&gt;100,"&gt;100",((C14-D14)/D14*100))))</f>
        <v>1.257861635220126</v>
      </c>
      <c r="I14" s="102"/>
    </row>
    <row r="15" spans="1:9" ht="18" customHeight="1">
      <c r="A15" s="104" t="s">
        <v>107</v>
      </c>
      <c r="B15" s="8">
        <v>22</v>
      </c>
      <c r="C15" s="10">
        <v>571</v>
      </c>
      <c r="D15" s="10">
        <v>568</v>
      </c>
      <c r="E15" s="44">
        <f>IF(D15=0,0,IF(C15=0,"-100",IF(ABS((C15-D15)/D15*100)&gt;100,"&gt;100",((C15-D15)/D15*100))))</f>
        <v>0.528169014084507</v>
      </c>
      <c r="H15" s="126"/>
      <c r="I15" s="102"/>
    </row>
    <row r="16" spans="1:9" ht="18" customHeight="1">
      <c r="A16" s="104" t="s">
        <v>106</v>
      </c>
      <c r="B16" s="8"/>
      <c r="C16" s="10">
        <v>79</v>
      </c>
      <c r="D16" s="10">
        <v>80</v>
      </c>
      <c r="E16" s="44">
        <f>IF(D16=0,0,IF(C16=0,"-100",IF(ABS((C16-D16)/D16*100)&gt;100,"&gt;100",((C16-D16)/D16*100))))</f>
        <v>-1.25</v>
      </c>
      <c r="I16" s="102"/>
    </row>
    <row r="17" spans="1:9" ht="18" customHeight="1">
      <c r="A17" s="104" t="s">
        <v>105</v>
      </c>
      <c r="B17" s="8">
        <v>23</v>
      </c>
      <c r="C17" s="10">
        <v>139</v>
      </c>
      <c r="D17" s="10">
        <v>139</v>
      </c>
      <c r="E17" s="44">
        <f>IF(D17=0,0,IF(C17=0,"-100",IF(ABS((C17-D17)/D17*100)&gt;100,"&gt;100",((C17-D17)/D17*100))))</f>
        <v>0</v>
      </c>
      <c r="I17" s="102"/>
    </row>
    <row r="18" spans="1:9" ht="18" customHeight="1">
      <c r="A18" s="104" t="s">
        <v>104</v>
      </c>
      <c r="B18" s="8">
        <v>24</v>
      </c>
      <c r="C18" s="10">
        <v>52</v>
      </c>
      <c r="D18" s="10">
        <v>56</v>
      </c>
      <c r="E18" s="44">
        <f>IF(D18=0,0,IF(C18=0,"-100",IF(ABS((C18-D18)/D18*100)&gt;100,"&gt;100",((C18-D18)/D18*100))))</f>
        <v>-7.1428571428571423</v>
      </c>
      <c r="I18" s="102"/>
    </row>
    <row r="19" spans="1:9" ht="18" customHeight="1">
      <c r="A19" s="104" t="s">
        <v>103</v>
      </c>
      <c r="B19" s="8"/>
      <c r="C19" s="10">
        <v>62</v>
      </c>
      <c r="D19" s="10">
        <v>57</v>
      </c>
      <c r="E19" s="44">
        <f>IF(D19=0,0,IF(C19=0,"-100",IF(ABS((C19-D19)/D19*100)&gt;100,"&gt;100",((C19-D19)/D19*100))))</f>
        <v>8.7719298245614024</v>
      </c>
      <c r="I19" s="91"/>
    </row>
    <row r="20" spans="1:9" ht="18" customHeight="1">
      <c r="A20" s="104" t="s">
        <v>86</v>
      </c>
      <c r="B20" s="8"/>
      <c r="C20" s="10">
        <v>849</v>
      </c>
      <c r="D20" s="10">
        <v>784</v>
      </c>
      <c r="E20" s="44">
        <f>IF(D20=0,0,IF(C20=0,"-100",IF(ABS((C20-D20)/D20*100)&gt;100,"&gt;100",((C20-D20)/D20*100))))</f>
        <v>8.2908163265306118</v>
      </c>
      <c r="I20" s="91"/>
    </row>
    <row r="21" spans="1:9" ht="18" customHeight="1">
      <c r="A21" s="104" t="s">
        <v>102</v>
      </c>
      <c r="B21" s="34"/>
      <c r="C21" s="10">
        <v>809</v>
      </c>
      <c r="D21" s="10">
        <v>445</v>
      </c>
      <c r="E21" s="44">
        <f>IF(D21=0,0,IF(C21=0,"-100",IF(ABS((C21-D21)/D21*100)&gt;100,"&gt;100",((C21-D21)/D21*100))))</f>
        <v>81.797752808988761</v>
      </c>
      <c r="I21" s="91"/>
    </row>
    <row r="22" spans="1:9" s="87" customFormat="1" ht="18" customHeight="1" thickBot="1">
      <c r="A22" s="86" t="s">
        <v>18</v>
      </c>
      <c r="C22" s="125">
        <f>SUM(C5:C21)</f>
        <v>202910</v>
      </c>
      <c r="D22" s="125">
        <f>SUM(D5:D21)</f>
        <v>197607</v>
      </c>
      <c r="E22" s="125">
        <f>IF(D22=0,0,IF(C22=0,"-100",IF(ABS((C22-D22)/D22*100)&gt;100,"&gt;100",((C22-D22)/D22*100))))</f>
        <v>2.6836093863071651</v>
      </c>
      <c r="F22" s="122"/>
      <c r="G22" s="124"/>
      <c r="H22" s="120"/>
      <c r="I22" s="119"/>
    </row>
    <row r="23" spans="1:9" s="87" customFormat="1" ht="18" customHeight="1" thickTop="1">
      <c r="A23" s="86"/>
      <c r="B23" s="34"/>
      <c r="C23" s="123"/>
      <c r="D23" s="25"/>
      <c r="F23" s="122"/>
      <c r="G23" s="121"/>
      <c r="H23" s="120"/>
      <c r="I23" s="119"/>
    </row>
    <row r="24" spans="1:9" ht="18" customHeight="1">
      <c r="A24" s="118"/>
      <c r="B24" s="118"/>
      <c r="C24" s="117" t="s">
        <v>101</v>
      </c>
      <c r="D24" s="117" t="s">
        <v>100</v>
      </c>
      <c r="E24" s="116"/>
      <c r="I24" s="91"/>
    </row>
    <row r="25" spans="1:9" ht="18" customHeight="1">
      <c r="A25" s="85"/>
      <c r="B25" s="114"/>
      <c r="C25" s="115">
        <v>2015</v>
      </c>
      <c r="D25" s="20">
        <v>2014</v>
      </c>
      <c r="E25" s="114"/>
      <c r="G25" s="113"/>
      <c r="I25" s="91"/>
    </row>
    <row r="26" spans="1:9" ht="18" customHeight="1">
      <c r="A26" s="112" t="s">
        <v>99</v>
      </c>
      <c r="B26" s="110" t="s">
        <v>60</v>
      </c>
      <c r="C26" s="111" t="s">
        <v>98</v>
      </c>
      <c r="D26" s="111" t="s">
        <v>98</v>
      </c>
      <c r="E26" s="110" t="s">
        <v>97</v>
      </c>
      <c r="H26" s="109"/>
      <c r="I26" s="91"/>
    </row>
    <row r="27" spans="1:9" ht="18" customHeight="1">
      <c r="A27" s="104" t="s">
        <v>96</v>
      </c>
      <c r="B27" s="85">
        <v>25</v>
      </c>
      <c r="C27" s="106">
        <v>58515</v>
      </c>
      <c r="D27" s="101">
        <v>58986</v>
      </c>
      <c r="E27" s="100">
        <v>0</v>
      </c>
      <c r="F27" s="91"/>
      <c r="G27" s="77"/>
      <c r="H27" s="77"/>
    </row>
    <row r="28" spans="1:9" ht="18" customHeight="1">
      <c r="A28" s="104" t="s">
        <v>95</v>
      </c>
      <c r="B28" s="85">
        <v>26</v>
      </c>
      <c r="C28" s="106">
        <v>57243</v>
      </c>
      <c r="D28" s="101">
        <v>57996</v>
      </c>
      <c r="E28" s="100">
        <f>IF(D28=0,0,IF(C28=0,"-100",IF(ABS((C28-D28)/D28*100)&gt;100,"&gt;100",((C28-D28)/D28*100))))</f>
        <v>-1.2983654045106561</v>
      </c>
      <c r="F28" s="91"/>
      <c r="G28" s="77"/>
      <c r="H28" s="77"/>
    </row>
    <row r="29" spans="1:9" ht="18" customHeight="1">
      <c r="A29" s="104" t="s">
        <v>94</v>
      </c>
      <c r="B29" s="85">
        <v>27</v>
      </c>
      <c r="C29" s="106">
        <v>42018</v>
      </c>
      <c r="D29" s="101">
        <v>40714</v>
      </c>
      <c r="E29" s="100">
        <f>IF(D29=0,0,IF(C29=0,"-100",IF(ABS((C29-D29)/D29*100)&gt;100,"&gt;100",((C29-D29)/D29*100))))</f>
        <v>3.2028294935403054</v>
      </c>
      <c r="F29" s="91"/>
      <c r="G29" s="108"/>
      <c r="H29" s="77"/>
    </row>
    <row r="30" spans="1:9" ht="18" customHeight="1">
      <c r="A30" s="104" t="s">
        <v>93</v>
      </c>
      <c r="B30" s="85"/>
      <c r="C30" s="107"/>
      <c r="D30" s="101"/>
      <c r="E30" s="100"/>
      <c r="F30" s="91"/>
      <c r="G30" s="77"/>
      <c r="H30" s="77"/>
    </row>
    <row r="31" spans="1:9" ht="18" customHeight="1">
      <c r="A31" s="104" t="s">
        <v>92</v>
      </c>
      <c r="B31" s="105">
        <v>28</v>
      </c>
      <c r="C31" s="106">
        <v>1352</v>
      </c>
      <c r="D31" s="101">
        <v>1176</v>
      </c>
      <c r="E31" s="100">
        <f>IF(D31=0,0,IF(C31=0,"-100",IF(ABS((C31-D31)/D31*100)&gt;100,"&gt;100",((C31-D31)/D31*100))))</f>
        <v>14.965986394557824</v>
      </c>
      <c r="F31" s="91"/>
      <c r="G31" s="77"/>
      <c r="H31" s="77"/>
    </row>
    <row r="32" spans="1:9" ht="18" customHeight="1">
      <c r="A32" s="104" t="s">
        <v>91</v>
      </c>
      <c r="B32" s="85">
        <v>29</v>
      </c>
      <c r="C32" s="106">
        <v>22242</v>
      </c>
      <c r="D32" s="101">
        <v>18169</v>
      </c>
      <c r="E32" s="100">
        <f>IF(D32=0,0,IF(C32=0,"-100",IF(ABS((C32-D32)/D32*100)&gt;100,"&gt;100",((C32-D32)/D32*100))))</f>
        <v>22.41730419946062</v>
      </c>
      <c r="F32" s="91"/>
      <c r="G32" s="77"/>
      <c r="H32" s="77"/>
    </row>
    <row r="33" spans="1:8" ht="18" customHeight="1">
      <c r="A33" s="104" t="s">
        <v>90</v>
      </c>
      <c r="B33" s="85">
        <v>30</v>
      </c>
      <c r="C33" s="106">
        <v>4226</v>
      </c>
      <c r="D33" s="101">
        <v>3926</v>
      </c>
      <c r="E33" s="100">
        <f>IF(D33=0,0,IF(C33=0,"-100",IF(ABS((C33-D33)/D33*100)&gt;100,"&gt;100",((C33-D33)/D33*100))))</f>
        <v>7.6413652572592969</v>
      </c>
      <c r="F33" s="91"/>
      <c r="G33" s="77"/>
      <c r="H33" s="77"/>
    </row>
    <row r="34" spans="1:8" ht="18" customHeight="1">
      <c r="A34" s="104" t="s">
        <v>89</v>
      </c>
      <c r="B34" s="85"/>
      <c r="C34" s="101">
        <v>3284</v>
      </c>
      <c r="D34" s="101">
        <v>2846</v>
      </c>
      <c r="E34" s="100">
        <f>IF(D34=0,0,IF(C34=0,"-100",IF(ABS((C34-D34)/D34*100)&gt;100,"&gt;100",((C34-D34)/D34*100))))</f>
        <v>15.390021082220661</v>
      </c>
      <c r="F34" s="91"/>
      <c r="G34" s="77"/>
      <c r="H34" s="77"/>
    </row>
    <row r="35" spans="1:8" ht="18" customHeight="1">
      <c r="A35" s="104" t="s">
        <v>88</v>
      </c>
      <c r="B35" s="85"/>
      <c r="C35" s="101">
        <v>1</v>
      </c>
      <c r="D35" s="101">
        <v>6</v>
      </c>
      <c r="E35" s="100">
        <f>IF(D35=0,0,IF(C35=0,"-100",IF(ABS((C35-D35)/D35*100)&gt;100,"&gt;100",((C35-D35)/D35*100))))</f>
        <v>-83.333333333333343</v>
      </c>
      <c r="F35" s="91"/>
      <c r="G35" s="77"/>
      <c r="H35" s="77"/>
    </row>
    <row r="36" spans="1:8" ht="18" customHeight="1">
      <c r="A36" s="104" t="s">
        <v>87</v>
      </c>
      <c r="B36" s="105"/>
      <c r="C36" s="101">
        <v>108</v>
      </c>
      <c r="D36" s="101">
        <v>73</v>
      </c>
      <c r="E36" s="100">
        <f>IF(D36=0,0,IF(C36=0,"-100",IF(ABS((C36-D36)/D36*100)&gt;100,"&gt;100",((C36-D36)/D36*100))))</f>
        <v>47.945205479452049</v>
      </c>
      <c r="F36" s="91"/>
      <c r="G36" s="77"/>
      <c r="H36" s="77"/>
    </row>
    <row r="37" spans="1:8" ht="18" customHeight="1">
      <c r="A37" s="104" t="s">
        <v>86</v>
      </c>
      <c r="B37" s="105"/>
      <c r="C37" s="101">
        <v>133</v>
      </c>
      <c r="D37" s="101">
        <v>100</v>
      </c>
      <c r="E37" s="100">
        <f>IF(D37=0,0,IF(C37=0,"-100",IF(ABS((C37-D37)/D37*100)&gt;100,"&gt;100",((C37-D37)/D37*100))))</f>
        <v>33</v>
      </c>
      <c r="F37" s="91"/>
      <c r="G37" s="77"/>
      <c r="H37" s="77"/>
    </row>
    <row r="38" spans="1:8" ht="18" customHeight="1">
      <c r="A38" s="104" t="s">
        <v>85</v>
      </c>
      <c r="B38" s="85"/>
      <c r="C38" s="101">
        <v>909</v>
      </c>
      <c r="D38" s="101">
        <v>867</v>
      </c>
      <c r="E38" s="100">
        <f>IF(D38=0,0,IF(C38=0,"-100",IF(ABS((C38-D38)/D38*100)&gt;100,"&gt;100",((C38-D38)/D38*100))))</f>
        <v>4.844290657439446</v>
      </c>
      <c r="F38" s="102"/>
      <c r="G38" s="77"/>
      <c r="H38" s="77"/>
    </row>
    <row r="39" spans="1:8" ht="18" customHeight="1">
      <c r="A39" s="104" t="s">
        <v>84</v>
      </c>
      <c r="B39" s="85">
        <v>31</v>
      </c>
      <c r="C39" s="101">
        <v>4907</v>
      </c>
      <c r="D39" s="101">
        <v>4846</v>
      </c>
      <c r="E39" s="100">
        <f>IF(D39=0,0,IF(C39=0,"-100",IF(ABS((C39-D39)/D39*100)&gt;100,"&gt;100",((C39-D39)/D39*100))))</f>
        <v>1.2587701196863392</v>
      </c>
      <c r="F39" s="91"/>
      <c r="H39" s="77"/>
    </row>
    <row r="40" spans="1:8" ht="18" customHeight="1">
      <c r="A40" s="86" t="s">
        <v>15</v>
      </c>
      <c r="B40" s="85"/>
      <c r="C40" s="103"/>
      <c r="D40" s="103"/>
      <c r="E40" s="103"/>
      <c r="F40" s="91"/>
      <c r="G40" s="77"/>
      <c r="H40" s="77"/>
    </row>
    <row r="41" spans="1:8" ht="18" customHeight="1">
      <c r="A41" s="98" t="s">
        <v>83</v>
      </c>
      <c r="B41" s="85"/>
      <c r="C41" s="101">
        <v>1607</v>
      </c>
      <c r="D41" s="101">
        <v>1607</v>
      </c>
      <c r="E41" s="100">
        <f>IF(D41=0,0,IF(C41=0,"-100",IF(ABS((C41-D41)/D41*100)&gt;100,"&gt;100",((C41-D41)/D41*100))))</f>
        <v>0</v>
      </c>
      <c r="F41" s="91"/>
      <c r="G41" s="77"/>
      <c r="H41" s="77"/>
    </row>
    <row r="42" spans="1:8" ht="18" customHeight="1">
      <c r="A42" s="98" t="s">
        <v>82</v>
      </c>
      <c r="B42" s="85"/>
      <c r="C42" s="101">
        <v>3332</v>
      </c>
      <c r="D42" s="101">
        <v>3332</v>
      </c>
      <c r="E42" s="100">
        <f>IF(D42=0,0,IF(C42=0,"-100",IF(ABS((C42-D42)/D42*100)&gt;100,"&gt;100",((C42-D42)/D42*100))))</f>
        <v>0</v>
      </c>
      <c r="F42" s="91"/>
      <c r="G42" s="99"/>
      <c r="H42" s="77"/>
    </row>
    <row r="43" spans="1:8" ht="18" customHeight="1">
      <c r="A43" s="98" t="s">
        <v>81</v>
      </c>
      <c r="B43" s="85"/>
      <c r="C43" s="101">
        <v>1902</v>
      </c>
      <c r="D43" s="101">
        <v>1957</v>
      </c>
      <c r="E43" s="100">
        <f>IF(D43=0,0,IF(C43=0,"-100",IF(ABS((C43-D43)/D43*100)&gt;100,"&gt;100",((C43-D43)/D43*100))))</f>
        <v>-2.810424118548799</v>
      </c>
      <c r="F43" s="102"/>
      <c r="G43" s="99"/>
      <c r="H43" s="77"/>
    </row>
    <row r="44" spans="1:8" ht="18" customHeight="1">
      <c r="A44" s="98" t="s">
        <v>80</v>
      </c>
      <c r="B44" s="85"/>
      <c r="C44" s="101">
        <v>568</v>
      </c>
      <c r="D44" s="101">
        <v>420</v>
      </c>
      <c r="E44" s="100">
        <f>IF(D44=0,0,IF(C44=0,"-100",IF(ABS((C44-D44)/D44*100)&gt;100,"&gt;100",((C44-D44)/D44*100))))</f>
        <v>35.238095238095241</v>
      </c>
      <c r="F44" s="91"/>
      <c r="G44" s="99"/>
      <c r="H44" s="77"/>
    </row>
    <row r="45" spans="1:8" ht="18" customHeight="1">
      <c r="A45" s="98" t="s">
        <v>79</v>
      </c>
      <c r="B45" s="85"/>
      <c r="C45" s="93">
        <v>-9</v>
      </c>
      <c r="D45" s="93">
        <v>-10</v>
      </c>
      <c r="E45" s="92">
        <f>IF(D45=0,0,IF(C45=0,"-100",IF(ABS((C45-D45)/D45*100)&gt;100,"&gt;100",((C45-D45)/D45*100))))</f>
        <v>-10</v>
      </c>
      <c r="F45" s="91"/>
      <c r="G45" s="77"/>
      <c r="H45" s="77"/>
    </row>
    <row r="46" spans="1:8" ht="18" customHeight="1">
      <c r="A46" s="97" t="s">
        <v>78</v>
      </c>
      <c r="B46" s="85"/>
      <c r="C46" s="96">
        <f>SUM(C41:C45)</f>
        <v>7400</v>
      </c>
      <c r="D46" s="96">
        <f>SUM(D41:D45)</f>
        <v>7306</v>
      </c>
      <c r="E46" s="95">
        <f>IF(D46=0,0,IF(C46=0,"-100",IF(ABS((C46-D46)/D46*100)&gt;100,"&gt;100",((C46-D46)/D46*100))))</f>
        <v>1.2866137421297563</v>
      </c>
      <c r="F46" s="91"/>
      <c r="G46" s="77"/>
      <c r="H46" s="77"/>
    </row>
    <row r="47" spans="1:8" ht="18" customHeight="1">
      <c r="A47" s="94" t="s">
        <v>77</v>
      </c>
      <c r="B47" s="85"/>
      <c r="C47" s="93">
        <v>572</v>
      </c>
      <c r="D47" s="93">
        <v>596</v>
      </c>
      <c r="E47" s="92">
        <f>IF(D47=0,0,IF(C47=0,"-100",IF(ABS((C47-D47)/D47*100)&gt;100,"&gt;100",((C47-D47)/D47*100))))</f>
        <v>-4.0268456375838921</v>
      </c>
      <c r="F47" s="91"/>
      <c r="G47" s="77"/>
      <c r="H47" s="77"/>
    </row>
    <row r="48" spans="1:8" s="87" customFormat="1" ht="18" customHeight="1">
      <c r="A48" s="86"/>
      <c r="B48" s="90"/>
      <c r="C48" s="89">
        <v>7972</v>
      </c>
      <c r="D48" s="89">
        <f>SUM(D46:D47)</f>
        <v>7902</v>
      </c>
      <c r="E48" s="88">
        <f>IF(D48=0,0,IF(C48=0,"-100",IF(ABS((C48-D48)/D48*100)&gt;100,"&gt;100",((C48-D48)/D48*100))))</f>
        <v>0.88585168311819795</v>
      </c>
    </row>
    <row r="49" spans="1:8" ht="18" customHeight="1" thickBot="1">
      <c r="A49" s="86" t="s">
        <v>76</v>
      </c>
      <c r="B49" s="85"/>
      <c r="C49" s="84">
        <f>SUM(C27:C39)+C48</f>
        <v>202910</v>
      </c>
      <c r="D49" s="84">
        <f>SUM(D27:D39)+D48</f>
        <v>197607</v>
      </c>
      <c r="E49" s="83">
        <f>IF(D49=0,0,IF(C49=0,"-100",IF(ABS((C49-D49)/D49*100)&gt;100,"&gt;100",((C49-D49)/D49*100))))</f>
        <v>2.6836093863071651</v>
      </c>
      <c r="F49" s="77"/>
      <c r="G49" s="77"/>
      <c r="H49" s="77"/>
    </row>
    <row r="50" spans="1:8" ht="18" customHeight="1" thickTop="1">
      <c r="A50" s="82"/>
      <c r="F50" s="77"/>
      <c r="G50" s="77"/>
      <c r="H50" s="77"/>
    </row>
    <row r="51" spans="1:8" ht="18" customHeight="1">
      <c r="A51" s="82"/>
      <c r="F51" s="77"/>
      <c r="G51" s="77"/>
      <c r="H51" s="77"/>
    </row>
    <row r="52" spans="1:8" ht="18" customHeight="1">
      <c r="A52" s="81"/>
      <c r="B52" s="81"/>
      <c r="C52" s="81"/>
      <c r="D52" s="81"/>
      <c r="F52" s="77"/>
      <c r="G52" s="77"/>
      <c r="H52" s="77"/>
    </row>
    <row r="54" spans="1:8" ht="18" customHeight="1">
      <c r="F54" s="77"/>
      <c r="G54" s="77"/>
      <c r="H54" s="77"/>
    </row>
    <row r="55" spans="1:8" ht="18" customHeight="1">
      <c r="F55" s="77"/>
      <c r="G55" s="77"/>
      <c r="H55" s="77"/>
    </row>
    <row r="56" spans="1:8" ht="18" customHeight="1">
      <c r="F56" s="77"/>
      <c r="G56" s="77"/>
      <c r="H56" s="77"/>
    </row>
    <row r="57" spans="1:8" ht="18" customHeight="1">
      <c r="F57" s="77"/>
      <c r="G57" s="77"/>
      <c r="H57" s="77"/>
    </row>
    <row r="58" spans="1:8" ht="18" customHeight="1">
      <c r="F58" s="77"/>
      <c r="G58" s="77"/>
      <c r="H58" s="77"/>
    </row>
    <row r="59" spans="1:8" ht="18" customHeight="1">
      <c r="F59" s="77"/>
      <c r="G59" s="77"/>
      <c r="H59" s="77"/>
    </row>
    <row r="60" spans="1:8" ht="18" customHeight="1">
      <c r="F60" s="77"/>
      <c r="G60" s="77"/>
      <c r="H60" s="77"/>
    </row>
    <row r="61" spans="1:8" ht="18" customHeight="1">
      <c r="F61" s="77"/>
      <c r="G61" s="77"/>
      <c r="H61" s="77"/>
    </row>
    <row r="62" spans="1:8" ht="18" customHeight="1">
      <c r="F62" s="77"/>
      <c r="G62" s="77"/>
      <c r="H62" s="77"/>
    </row>
    <row r="63" spans="1:8" ht="18" customHeight="1">
      <c r="F63" s="77"/>
      <c r="G63" s="77"/>
      <c r="H63" s="77"/>
    </row>
    <row r="64" spans="1:8" ht="18" customHeight="1">
      <c r="F64" s="77"/>
      <c r="G64" s="77"/>
      <c r="H64" s="77"/>
    </row>
    <row r="65" spans="6:8" ht="18" customHeight="1">
      <c r="F65" s="77"/>
      <c r="G65" s="77"/>
      <c r="H65" s="77"/>
    </row>
    <row r="66" spans="6:8" ht="18" customHeight="1">
      <c r="F66" s="77"/>
      <c r="G66" s="77"/>
      <c r="H66" s="77"/>
    </row>
    <row r="67" spans="6:8" ht="18" customHeight="1">
      <c r="F67" s="77"/>
      <c r="G67" s="77"/>
      <c r="H67" s="77"/>
    </row>
    <row r="68" spans="6:8" ht="18" customHeight="1">
      <c r="F68" s="77"/>
      <c r="G68" s="77"/>
      <c r="H68" s="77"/>
    </row>
    <row r="69" spans="6:8" ht="18" customHeight="1">
      <c r="F69" s="77"/>
      <c r="G69" s="77"/>
      <c r="H69" s="77"/>
    </row>
    <row r="70" spans="6:8" ht="18" customHeight="1">
      <c r="F70" s="77"/>
      <c r="G70" s="77"/>
      <c r="H70" s="77"/>
    </row>
    <row r="71" spans="6:8" ht="18" customHeight="1">
      <c r="F71" s="77"/>
      <c r="G71" s="77"/>
      <c r="H71" s="77"/>
    </row>
    <row r="72" spans="6:8" ht="18" customHeight="1">
      <c r="F72" s="77"/>
      <c r="G72" s="77"/>
      <c r="H72" s="77"/>
    </row>
  </sheetData>
  <mergeCells count="1">
    <mergeCell ref="A52:D52"/>
  </mergeCells>
  <pageMargins left="0.98425196850393704" right="0.39370078740157483" top="0.98425196850393704" bottom="0.59055118110236227" header="0.51181102362204722" footer="0.51181102362204722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>
      <selection activeCell="B29" sqref="B29"/>
    </sheetView>
  </sheetViews>
  <sheetFormatPr baseColWidth="10" defaultRowHeight="15"/>
  <cols>
    <col min="1" max="1" width="63.5703125" customWidth="1"/>
    <col min="2" max="2" width="13" bestFit="1" customWidth="1"/>
    <col min="5" max="5" width="12.7109375" customWidth="1"/>
    <col min="7" max="7" width="11.42578125" style="127"/>
    <col min="9" max="9" width="11.42578125" style="127"/>
  </cols>
  <sheetData>
    <row r="1" spans="1:9">
      <c r="A1" s="136" t="s">
        <v>146</v>
      </c>
    </row>
    <row r="2" spans="1:9">
      <c r="A2" s="135"/>
      <c r="B2" s="135"/>
      <c r="C2" s="135"/>
      <c r="D2" s="135"/>
      <c r="E2" s="135"/>
      <c r="F2" s="135"/>
      <c r="G2" s="134" t="s">
        <v>15</v>
      </c>
      <c r="H2" s="135" t="s">
        <v>15</v>
      </c>
      <c r="I2" s="134"/>
    </row>
    <row r="3" spans="1:9">
      <c r="G3" s="127" t="s">
        <v>145</v>
      </c>
      <c r="H3" t="s">
        <v>145</v>
      </c>
    </row>
    <row r="4" spans="1:9">
      <c r="F4" t="s">
        <v>144</v>
      </c>
      <c r="G4" s="127" t="s">
        <v>143</v>
      </c>
      <c r="H4" t="s">
        <v>142</v>
      </c>
    </row>
    <row r="5" spans="1:9">
      <c r="B5" t="s">
        <v>141</v>
      </c>
      <c r="C5" t="s">
        <v>140</v>
      </c>
      <c r="D5" t="s">
        <v>139</v>
      </c>
      <c r="E5" t="s">
        <v>138</v>
      </c>
      <c r="F5" t="s">
        <v>137</v>
      </c>
      <c r="G5" s="127" t="s">
        <v>136</v>
      </c>
      <c r="H5" t="s">
        <v>135</v>
      </c>
      <c r="I5" s="127" t="s">
        <v>134</v>
      </c>
    </row>
    <row r="6" spans="1:9">
      <c r="A6" s="133" t="s">
        <v>59</v>
      </c>
      <c r="B6" s="133" t="s">
        <v>133</v>
      </c>
      <c r="C6" s="133" t="s">
        <v>132</v>
      </c>
      <c r="D6" s="133" t="s">
        <v>131</v>
      </c>
      <c r="E6" s="133" t="s">
        <v>130</v>
      </c>
      <c r="F6" s="133" t="s">
        <v>130</v>
      </c>
      <c r="G6" s="132" t="s">
        <v>129</v>
      </c>
      <c r="H6" s="133" t="s">
        <v>128</v>
      </c>
      <c r="I6" s="132" t="s">
        <v>127</v>
      </c>
    </row>
    <row r="7" spans="1:9" s="127" customFormat="1">
      <c r="A7" s="127" t="s">
        <v>126</v>
      </c>
      <c r="B7" s="129">
        <v>1607</v>
      </c>
      <c r="C7" s="129">
        <v>3332</v>
      </c>
      <c r="D7" s="129">
        <v>1957</v>
      </c>
      <c r="E7" s="129">
        <v>420</v>
      </c>
      <c r="F7" s="129">
        <v>-10</v>
      </c>
      <c r="G7" s="129">
        <f>SUM(B7:F7)</f>
        <v>7306</v>
      </c>
      <c r="H7" s="129">
        <v>596</v>
      </c>
      <c r="I7" s="129">
        <f>SUM(G7:H7)</f>
        <v>7902</v>
      </c>
    </row>
    <row r="8" spans="1:9">
      <c r="A8" t="s">
        <v>125</v>
      </c>
      <c r="B8" s="130">
        <v>0</v>
      </c>
      <c r="C8" s="130">
        <v>0</v>
      </c>
      <c r="D8" s="130">
        <v>-55</v>
      </c>
      <c r="E8" s="130">
        <v>148</v>
      </c>
      <c r="F8" s="130">
        <v>1</v>
      </c>
      <c r="G8" s="129">
        <f>SUM(B8:F8)</f>
        <v>94</v>
      </c>
      <c r="H8" s="130">
        <v>-23</v>
      </c>
      <c r="I8" s="129">
        <f>SUM(G8:H8)</f>
        <v>71</v>
      </c>
    </row>
    <row r="9" spans="1:9">
      <c r="A9" t="s">
        <v>121</v>
      </c>
      <c r="B9" s="130">
        <v>0</v>
      </c>
      <c r="C9" s="130">
        <v>0</v>
      </c>
      <c r="D9" s="130">
        <v>0</v>
      </c>
      <c r="E9" s="130">
        <v>0</v>
      </c>
      <c r="F9" s="130">
        <v>0</v>
      </c>
      <c r="G9" s="129">
        <f>SUM(B9:F9)</f>
        <v>0</v>
      </c>
      <c r="H9" s="130">
        <v>-1</v>
      </c>
      <c r="I9" s="129">
        <f>SUM(G9:H9)</f>
        <v>-1</v>
      </c>
    </row>
    <row r="10" spans="1:9" ht="15.75" thickBot="1">
      <c r="A10" s="127" t="s">
        <v>124</v>
      </c>
      <c r="B10" s="128">
        <f>SUM(B7:B9)</f>
        <v>1607</v>
      </c>
      <c r="C10" s="128">
        <f>SUM(C7:C9)</f>
        <v>3332</v>
      </c>
      <c r="D10" s="128">
        <f>SUM(D7:D9)</f>
        <v>1902</v>
      </c>
      <c r="E10" s="128">
        <f>SUM(E7:E9)</f>
        <v>568</v>
      </c>
      <c r="F10" s="128">
        <f>SUM(F7:F9)</f>
        <v>-9</v>
      </c>
      <c r="G10" s="128">
        <f>SUM(G7:G9)</f>
        <v>7400</v>
      </c>
      <c r="H10" s="128">
        <f>SUM(H7:H9)</f>
        <v>572</v>
      </c>
      <c r="I10" s="128">
        <f>SUM(I7:I9)</f>
        <v>7972</v>
      </c>
    </row>
    <row r="11" spans="1:9" s="127" customFormat="1" ht="15.75" thickTop="1">
      <c r="A11"/>
    </row>
    <row r="12" spans="1:9">
      <c r="A12" s="127" t="s">
        <v>123</v>
      </c>
      <c r="B12" s="129">
        <v>1607</v>
      </c>
      <c r="C12" s="129">
        <v>3332</v>
      </c>
      <c r="D12" s="129">
        <v>2052</v>
      </c>
      <c r="E12" s="129">
        <v>122</v>
      </c>
      <c r="F12" s="129">
        <v>-6</v>
      </c>
      <c r="G12" s="129">
        <f>SUM(B12:F12)</f>
        <v>7107</v>
      </c>
      <c r="H12" s="129">
        <v>1062</v>
      </c>
      <c r="I12" s="129">
        <f>SUM(G12:H12)</f>
        <v>8169</v>
      </c>
    </row>
    <row r="13" spans="1:9" s="127" customFormat="1">
      <c r="A13" s="131" t="s">
        <v>122</v>
      </c>
      <c r="B13" s="130">
        <v>0</v>
      </c>
      <c r="C13" s="130">
        <v>0</v>
      </c>
      <c r="D13" s="130">
        <v>146</v>
      </c>
      <c r="E13" s="130">
        <v>0</v>
      </c>
      <c r="F13" s="130">
        <v>-1</v>
      </c>
      <c r="G13" s="129">
        <f>SUM(B13:F13)</f>
        <v>145</v>
      </c>
      <c r="H13" s="130">
        <v>-22</v>
      </c>
      <c r="I13" s="129">
        <f>SUM(G13:H13)</f>
        <v>123</v>
      </c>
    </row>
    <row r="14" spans="1:9">
      <c r="A14" t="s">
        <v>121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29">
        <f>SUM(B14:F14)</f>
        <v>0</v>
      </c>
      <c r="H14" s="130">
        <v>-22</v>
      </c>
      <c r="I14" s="129">
        <f>SUM(G14:H14)</f>
        <v>-22</v>
      </c>
    </row>
    <row r="15" spans="1:9" ht="15.75" thickBot="1">
      <c r="A15" s="127" t="s">
        <v>120</v>
      </c>
      <c r="B15" s="128">
        <f>SUM(B12:B14)</f>
        <v>1607</v>
      </c>
      <c r="C15" s="128">
        <f>SUM(C12:C14)</f>
        <v>3332</v>
      </c>
      <c r="D15" s="128">
        <f>SUM(D12:D14)</f>
        <v>2198</v>
      </c>
      <c r="E15" s="128">
        <f>SUM(E12:E14)</f>
        <v>122</v>
      </c>
      <c r="F15" s="128">
        <f>SUM(F12:F14)</f>
        <v>-7</v>
      </c>
      <c r="G15" s="128">
        <f>SUM(G12:G14)</f>
        <v>7252</v>
      </c>
      <c r="H15" s="128">
        <f>SUM(H12:H14)</f>
        <v>1018</v>
      </c>
      <c r="I15" s="128">
        <f>SUM(I12:I14)</f>
        <v>8270</v>
      </c>
    </row>
    <row r="16" spans="1:9" s="127" customFormat="1" ht="15.75" thickTop="1">
      <c r="A16"/>
    </row>
    <row r="17" spans="1:4">
      <c r="A17" s="31"/>
      <c r="B17" s="31"/>
      <c r="C17" s="31"/>
      <c r="D17" s="3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Overview</vt:lpstr>
      <vt:lpstr>Income Statement</vt:lpstr>
      <vt:lpstr>Statement of Compr. Income</vt:lpstr>
      <vt:lpstr>Balance Sheet</vt:lpstr>
      <vt:lpstr>Statement of Changes in Equity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Daniela Tolle</cp:lastModifiedBy>
  <dcterms:created xsi:type="dcterms:W3CDTF">2015-05-27T13:01:41Z</dcterms:created>
  <dcterms:modified xsi:type="dcterms:W3CDTF">2015-05-27T13:02:45Z</dcterms:modified>
</cp:coreProperties>
</file>